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7560" firstSheet="2" activeTab="2"/>
  </bookViews>
  <sheets>
    <sheet name="Invoer Axapta toez" sheetId="1" state="hidden" r:id="rId1"/>
    <sheet name="Invoer Axapta alg" sheetId="2" state="hidden" r:id="rId2"/>
    <sheet name="opdrachtformulier 2019" sheetId="3" r:id="rId3"/>
    <sheet name="Toelichting" sheetId="4" r:id="rId4"/>
    <sheet name="opdrachtformulier toezicht 2018" sheetId="5" state="hidden" r:id="rId5"/>
    <sheet name="Gemeente contactpersoon" sheetId="6" state="hidden" r:id="rId6"/>
    <sheet name="zaaktype" sheetId="7" state="hidden" r:id="rId7"/>
    <sheet name="Code Squit" sheetId="8" state="hidden" r:id="rId8"/>
  </sheets>
  <definedNames>
    <definedName name="_xlnm._FilterDatabase" localSheetId="5" hidden="1">'Gemeente contactpersoon'!$A$1:$D$23</definedName>
    <definedName name="_xlnm._FilterDatabase" localSheetId="6" hidden="1">'zaaktype'!$A$1:$AB$203</definedName>
    <definedName name="_xlnm.Print_Area" localSheetId="2">'opdrachtformulier 2019'!$A$1:$G$96</definedName>
    <definedName name="_xlnm.Print_Titles" localSheetId="2">'opdrachtformulier 2019'!$1:$3</definedName>
    <definedName name="_xlnm.Print_Titles" localSheetId="6">'zaaktype'!$1:$1</definedName>
  </definedNames>
  <calcPr fullCalcOnLoad="1"/>
</workbook>
</file>

<file path=xl/sharedStrings.xml><?xml version="1.0" encoding="utf-8"?>
<sst xmlns="http://schemas.openxmlformats.org/spreadsheetml/2006/main" count="2755" uniqueCount="770">
  <si>
    <t>Contactpersoon opdrachtgever:</t>
  </si>
  <si>
    <t>Productnummer ODZOB:</t>
  </si>
  <si>
    <t>Opdrachtgever:</t>
  </si>
  <si>
    <t>Klantreferentie- / opdrachtnummer:</t>
  </si>
  <si>
    <t>ja</t>
  </si>
  <si>
    <t>Begindatum:</t>
  </si>
  <si>
    <t>Einddatum:</t>
  </si>
  <si>
    <t>Verantwoordelijke afdeling:</t>
  </si>
  <si>
    <t>Begrote externe kosten:</t>
  </si>
  <si>
    <t>uur</t>
  </si>
  <si>
    <t>&lt;naam medewerker&gt;</t>
  </si>
  <si>
    <t>&lt;aantal&gt;</t>
  </si>
  <si>
    <t>&lt;begrote externe kosten&gt;</t>
  </si>
  <si>
    <t>&lt; persoon waar contact mee wordt gehouden tijdens uitvoering &gt;</t>
  </si>
  <si>
    <t>Wijze van factureren:</t>
  </si>
  <si>
    <t>casenummer Izis</t>
  </si>
  <si>
    <t>Opdracht bij de factuur voegen:</t>
  </si>
  <si>
    <t>Invullen door opdrachtgever</t>
  </si>
  <si>
    <t>Invullen door administratie ODZOB</t>
  </si>
  <si>
    <t>Invullen door ODZOB</t>
  </si>
  <si>
    <t>Type project</t>
  </si>
  <si>
    <t>&lt; vul hier het zaaknummer Izis in &gt;</t>
  </si>
  <si>
    <t>Squit-nummer</t>
  </si>
  <si>
    <t>&lt; vul hier het Squit-nummer in &gt;</t>
  </si>
  <si>
    <t>Soort inrichting</t>
  </si>
  <si>
    <t>projectnummer Dynamics AX</t>
  </si>
  <si>
    <t>Projectnaam:</t>
  </si>
  <si>
    <t>&lt; referentienummer opdrachtgever en/of offertekenmerk ODZOB &gt;</t>
  </si>
  <si>
    <t>&lt; industrieel / agrarisch / n.v.t. / zie bijlage &gt;</t>
  </si>
  <si>
    <t>Vergunning hoofdzaken</t>
  </si>
  <si>
    <t>Omschrijving</t>
  </si>
  <si>
    <t>Code in SquitXO</t>
  </si>
  <si>
    <t>Adviesverzoek ander bevoegd gezag</t>
  </si>
  <si>
    <t>Deze hoofdzaak wordt gebruikt voor het behandelen van een verzoek van de gemeente voor een deeladvies. Bijvoorbeeld voor het opstellen van een ontwerpbesluit of het uitvoeren van de constructieve toets.</t>
  </si>
  <si>
    <t>HZ_ADVIES</t>
  </si>
  <si>
    <t>Concept omgevingsvergunning</t>
  </si>
  <si>
    <t>Deze hoofdzaak wordt gebruikt voor het behandelen van een concept omgevingsvergunning.</t>
  </si>
  <si>
    <t>WABO_VO</t>
  </si>
  <si>
    <t>Intrekken omgevingsvergunning</t>
  </si>
  <si>
    <t>Deze hoofdzaak wordt gebruikt voor het behandelen van het intrekken van een omgevingsvergunning.</t>
  </si>
  <si>
    <t>HZ_INT</t>
  </si>
  <si>
    <t>Omgevingsvergunning</t>
  </si>
  <si>
    <t>Deze hoofdzaak wordt gebruikt voor het behandelen  van een omgevingsvergunning.</t>
  </si>
  <si>
    <t>HZ_WABO</t>
  </si>
  <si>
    <t>Verklaring van geen bedenkingen</t>
  </si>
  <si>
    <t>Deze hoofdzaak wordt gebruikt voor het afgeven van een verklaring van geen bedenkingen.</t>
  </si>
  <si>
    <t>HZ_VVGB</t>
  </si>
  <si>
    <t>Wijzigen omgevingsvergunning</t>
  </si>
  <si>
    <t>Deze hoofdzaak wordt gebruikt voor het behandelen  van het wijzigen van een omgevingsvergunning.</t>
  </si>
  <si>
    <t>HZ_WIJ</t>
  </si>
  <si>
    <t>Maatwerkvoorschriften</t>
  </si>
  <si>
    <t>MAATWERK</t>
  </si>
  <si>
    <t>Melding Activiteitenbesluit</t>
  </si>
  <si>
    <t>MLD_MIL</t>
  </si>
  <si>
    <t>Melding brandveiliggebruik</t>
  </si>
  <si>
    <t>MLD_BG</t>
  </si>
  <si>
    <t>Sloopmelding</t>
  </si>
  <si>
    <t>HZ_SLM</t>
  </si>
  <si>
    <t>Code + omschrijving</t>
  </si>
  <si>
    <t>n.v.t.</t>
  </si>
  <si>
    <t>Squit zaaktype</t>
  </si>
  <si>
    <t xml:space="preserve">werkprogramma / soort taak </t>
  </si>
  <si>
    <t>&lt;naam verantw.medewerker&gt;</t>
  </si>
  <si>
    <t>Omschrijving / opmerking*1</t>
  </si>
  <si>
    <t>Prognose aantal uren</t>
  </si>
  <si>
    <t>&lt;kostensoort, bijv. analysekosten)</t>
  </si>
  <si>
    <t>&lt; vul hier het nieuwe projectnummer Dynamics AX in, bijv. 217217 &gt;</t>
  </si>
  <si>
    <r>
      <t xml:space="preserve">Begrote uren per medewerker </t>
    </r>
    <r>
      <rPr>
        <sz val="16"/>
        <color indexed="8"/>
        <rFont val="Lucida Sans"/>
        <family val="2"/>
      </rPr>
      <t>(verantwoordelijke medewerker staat bovenaan):</t>
    </r>
  </si>
  <si>
    <t>Productnummer</t>
  </si>
  <si>
    <t>Vooroverleg</t>
  </si>
  <si>
    <t>1.00.01</t>
  </si>
  <si>
    <t>AA.02.12.08</t>
  </si>
  <si>
    <t>1.00.02</t>
  </si>
  <si>
    <t>Vooroverleg activiteit bouwen</t>
  </si>
  <si>
    <t>1.01.10</t>
  </si>
  <si>
    <t>Ontheffing Besluit Geluidproductie Sportmotoren</t>
  </si>
  <si>
    <t>HZ_MOTO</t>
  </si>
  <si>
    <t>AA.02.10.01</t>
  </si>
  <si>
    <t>1.01.12</t>
  </si>
  <si>
    <t>Gebruiksmelding Bouwbesluit 2012</t>
  </si>
  <si>
    <t>AA.02.08.03</t>
  </si>
  <si>
    <t>1.01.13</t>
  </si>
  <si>
    <t>Sloopmelding Bouwbesluit 2012</t>
  </si>
  <si>
    <t>AA.02.08.05</t>
  </si>
  <si>
    <t>1.01.14</t>
  </si>
  <si>
    <t>Ontheffing verordeningen (evenementen, stookverbod, APV etc.)</t>
  </si>
  <si>
    <t>AA.02.12.02</t>
  </si>
  <si>
    <t>1.01.17</t>
  </si>
  <si>
    <t>Administratieve en procedurele afhandeling meldingen</t>
  </si>
  <si>
    <t>AA.02.12.06</t>
  </si>
  <si>
    <t>AA.02.08.01</t>
  </si>
  <si>
    <t>1.03.48</t>
  </si>
  <si>
    <t>Omgevingsvergunning activiteit bouwen</t>
  </si>
  <si>
    <t>1.07.02</t>
  </si>
  <si>
    <t>HZ_MER</t>
  </si>
  <si>
    <t>AA.02.12.04</t>
  </si>
  <si>
    <t>1.07.03</t>
  </si>
  <si>
    <t>1.07.04</t>
  </si>
  <si>
    <t>Advies mbt vergunning bij ander bevoegd gezag</t>
  </si>
  <si>
    <t>1.07.05</t>
  </si>
  <si>
    <t>Advies opstellen beleid mbt inrichtingen</t>
  </si>
  <si>
    <t>1.07.06</t>
  </si>
  <si>
    <t>1.07.07</t>
  </si>
  <si>
    <t>Advies Verdrag van Espoo/ Verdrag van Helsinki</t>
  </si>
  <si>
    <t>1.07.08</t>
  </si>
  <si>
    <t>1.07.09</t>
  </si>
  <si>
    <t>Advies aanvraag Waterwetvergunning bevoegd gezag</t>
  </si>
  <si>
    <t>1.07.10</t>
  </si>
  <si>
    <t>Advies mbt vergunningen overig</t>
  </si>
  <si>
    <t>1.07.12</t>
  </si>
  <si>
    <t>Advies toets verordening Ruimte (brabantse zorgvuldigheidsscore)</t>
  </si>
  <si>
    <t>1.08.01</t>
  </si>
  <si>
    <t>1.08.02</t>
  </si>
  <si>
    <t>Vergunningverlening Waterwet</t>
  </si>
  <si>
    <t>HZ_WWV</t>
  </si>
  <si>
    <t>AA.02.13.01</t>
  </si>
  <si>
    <t>1.08.03</t>
  </si>
  <si>
    <t>Waterwettaken algemeen</t>
  </si>
  <si>
    <t>HZ_ONG</t>
  </si>
  <si>
    <t>AA.02.10.02</t>
  </si>
  <si>
    <t>1.08.06</t>
  </si>
  <si>
    <t>2.01.02.2</t>
  </si>
  <si>
    <t>CHZ_PC</t>
  </si>
  <si>
    <t>AA.02.06.06</t>
  </si>
  <si>
    <t>2.01.02.3</t>
  </si>
  <si>
    <t>2.01.03.2</t>
  </si>
  <si>
    <t>2.01.03.3</t>
  </si>
  <si>
    <t>2.01.03.4</t>
  </si>
  <si>
    <t>2.01.04.2</t>
  </si>
  <si>
    <t>2.01.04.3</t>
  </si>
  <si>
    <t>2.01.05.2</t>
  </si>
  <si>
    <t>2.01.05.3</t>
  </si>
  <si>
    <t>2.01.06.2</t>
  </si>
  <si>
    <t>2.01.06.3</t>
  </si>
  <si>
    <t>Beoordeling voorgeschreven onderzoek, verplichte rapportage (volledige toets)</t>
  </si>
  <si>
    <t>2.01.18</t>
  </si>
  <si>
    <t>Administratief toezicht</t>
  </si>
  <si>
    <t>2.01.20</t>
  </si>
  <si>
    <t>Systeemgericht toezicht</t>
  </si>
  <si>
    <t>2.01.31</t>
  </si>
  <si>
    <t>2.03.11</t>
  </si>
  <si>
    <t>2.03.12</t>
  </si>
  <si>
    <t>2.04.01</t>
  </si>
  <si>
    <t>2.04.02</t>
  </si>
  <si>
    <t>Controle ontgrondingen (met/zonder vergunning of melding)</t>
  </si>
  <si>
    <t>2.04.03</t>
  </si>
  <si>
    <t>Toezicht stortplaatsen</t>
  </si>
  <si>
    <t>2.04.04</t>
  </si>
  <si>
    <t>Toezicht bodemsaneringen (instemmingsbeschikking)</t>
  </si>
  <si>
    <t>2.04.05</t>
  </si>
  <si>
    <t>Toezicht bodemsaneringen (BUS-melding)</t>
  </si>
  <si>
    <t>2.04.06</t>
  </si>
  <si>
    <t>Ongewone voorvallen bodemverontreiniging</t>
  </si>
  <si>
    <t>2.04.09</t>
  </si>
  <si>
    <t>Specifieke opdracht (bruin)</t>
  </si>
  <si>
    <t>2.04.11</t>
  </si>
  <si>
    <t>Toezicht saneringen zorgplicht</t>
  </si>
  <si>
    <t>2.04.12</t>
  </si>
  <si>
    <t>2.05.05</t>
  </si>
  <si>
    <t>Controle GW-onttrekkingen en KWO installaties</t>
  </si>
  <si>
    <t>2.05.06</t>
  </si>
  <si>
    <t>Controle PMV grondwaterbeschermingsgebieden</t>
  </si>
  <si>
    <t>DZ_RUD_GRB</t>
  </si>
  <si>
    <t>AA.02.11.28</t>
  </si>
  <si>
    <t>2.05.07</t>
  </si>
  <si>
    <t>Toezicht gebruik zweminrichtingen en controle waterkwaliteit (Whvbz)</t>
  </si>
  <si>
    <t>2.05.08</t>
  </si>
  <si>
    <t>Specifieke opdracht (blauw)</t>
  </si>
  <si>
    <t>CDZIC</t>
  </si>
  <si>
    <t>AA.02.05.06</t>
  </si>
  <si>
    <t>AA.02.05.11</t>
  </si>
  <si>
    <t>2.05.10</t>
  </si>
  <si>
    <t>Hercontrole (Blauw)</t>
  </si>
  <si>
    <t>CDZHC</t>
  </si>
  <si>
    <t>2.06.13</t>
  </si>
  <si>
    <t>Controle asbestverwijdering</t>
  </si>
  <si>
    <t>CDZOVHC</t>
  </si>
  <si>
    <t>AA.02.05.09</t>
  </si>
  <si>
    <t>2.08.01</t>
  </si>
  <si>
    <t>Integraal toezicht (meerdere kleursporen)</t>
  </si>
  <si>
    <t>CDZTBD</t>
  </si>
  <si>
    <t>AA.02.07.13</t>
  </si>
  <si>
    <t>CDZBSB</t>
  </si>
  <si>
    <t>3.03.01</t>
  </si>
  <si>
    <t>3.03.02</t>
  </si>
  <si>
    <t>CHZ_KLA</t>
  </si>
  <si>
    <t>AA.02.06.03</t>
  </si>
  <si>
    <t>6.02.17</t>
  </si>
  <si>
    <t>Verzoek hogere waarde ikv RO (geluid)</t>
  </si>
  <si>
    <t>6.02.22</t>
  </si>
  <si>
    <t>6.03.03</t>
  </si>
  <si>
    <t>Opstellen milieu-effectrapportage</t>
  </si>
  <si>
    <t>6.03.10</t>
  </si>
  <si>
    <t>Advies natuur en landschap</t>
  </si>
  <si>
    <t>Archeologie</t>
  </si>
  <si>
    <t>6.04.01</t>
  </si>
  <si>
    <t>Hoogwaardig advies archeologie</t>
  </si>
  <si>
    <t>6.04.02</t>
  </si>
  <si>
    <t>6.04.03</t>
  </si>
  <si>
    <t>6.04.04</t>
  </si>
  <si>
    <t>Beoordeling archeologische rapportages BO en IVO-O</t>
  </si>
  <si>
    <t>6.04.05</t>
  </si>
  <si>
    <t>Beoordeling archeologische rapportages IVO-P en DO</t>
  </si>
  <si>
    <t>6.05.01</t>
  </si>
  <si>
    <t>Commissiebijeenkomsten-basis</t>
  </si>
  <si>
    <t>6.05.02</t>
  </si>
  <si>
    <t>Commissiebijeenkomsten-advies</t>
  </si>
  <si>
    <t>6.05.03</t>
  </si>
  <si>
    <t>Opstellen adviezen</t>
  </si>
  <si>
    <t>6.05.04</t>
  </si>
  <si>
    <t>Beoordeling adviezen derden</t>
  </si>
  <si>
    <t>6.05.05</t>
  </si>
  <si>
    <t>Administratieve ondersteuning</t>
  </si>
  <si>
    <t>Plattelandsontwikkeling</t>
  </si>
  <si>
    <t>6.06.01</t>
  </si>
  <si>
    <t>Hoogwaardig advies plattelandsontwikkeling</t>
  </si>
  <si>
    <t>6.06.02</t>
  </si>
  <si>
    <t>Advies plattelandsontwikkeling</t>
  </si>
  <si>
    <t>6.06.03</t>
  </si>
  <si>
    <t>Technische advisering en begeleiding projecten</t>
  </si>
  <si>
    <t>Communicatie</t>
  </si>
  <si>
    <t>7.05.01</t>
  </si>
  <si>
    <t>Communicatiestrategie en -advies</t>
  </si>
  <si>
    <t>7.05.02</t>
  </si>
  <si>
    <t>Communicatieuitvoering en -ondersteuning</t>
  </si>
  <si>
    <t>WBB Beschikking Ernst/Spoed</t>
  </si>
  <si>
    <t>9.02.11</t>
  </si>
  <si>
    <t>WBB Beschikking Saneringsplan</t>
  </si>
  <si>
    <t>9.02.12</t>
  </si>
  <si>
    <t>WBB Beschikking Ernst/Spoed en Saneringsplan</t>
  </si>
  <si>
    <t>9.02.13</t>
  </si>
  <si>
    <t>Beoordelen Plan van Aanpak</t>
  </si>
  <si>
    <t>BUS Melding</t>
  </si>
  <si>
    <t>9.02.16</t>
  </si>
  <si>
    <t>Beoordelen nazorg- en monitoringsrapporten</t>
  </si>
  <si>
    <t>9.02.18</t>
  </si>
  <si>
    <t>Wijziging op Saneringsplan</t>
  </si>
  <si>
    <t>10.01.33</t>
  </si>
  <si>
    <t>Advies / onderzoek bodem</t>
  </si>
  <si>
    <t>10.01.34</t>
  </si>
  <si>
    <t>Hoogwaardig advies en senior projectleiding bodem en grondwater</t>
  </si>
  <si>
    <t>10.03.11</t>
  </si>
  <si>
    <t>Zonebeheer industrielawaai</t>
  </si>
  <si>
    <t>10.03.13</t>
  </si>
  <si>
    <t>Advies / onderzoek geluid</t>
  </si>
  <si>
    <t>10.03.14</t>
  </si>
  <si>
    <t>Hoogwaardig advies en senior projectleiding geluidsanering</t>
  </si>
  <si>
    <t>10.03.15</t>
  </si>
  <si>
    <t>Specialistisch advies geluidsanering</t>
  </si>
  <si>
    <t>10.03.16</t>
  </si>
  <si>
    <t>Technisch advies en begeleiding geluidsanering</t>
  </si>
  <si>
    <t>10.03.17</t>
  </si>
  <si>
    <t>Administratieve ondersteuning geluidsanering</t>
  </si>
  <si>
    <t>10.04.09</t>
  </si>
  <si>
    <t>10.05.07</t>
  </si>
  <si>
    <t>Advies / onderzoek externe veiligheid</t>
  </si>
  <si>
    <t>Advies/onderzoek asbest</t>
  </si>
  <si>
    <t>10.06.07</t>
  </si>
  <si>
    <t>10.09.01</t>
  </si>
  <si>
    <t>10.09.02</t>
  </si>
  <si>
    <t>10.09.03</t>
  </si>
  <si>
    <t>10.09.04</t>
  </si>
  <si>
    <t>Advies/onderzoek groene wetten</t>
  </si>
  <si>
    <t>10.10.01</t>
  </si>
  <si>
    <t>11.01.08</t>
  </si>
  <si>
    <t>Uitvoering geluidmetingen overdag (maandag t/m vrijdag)</t>
  </si>
  <si>
    <t>11.01.09</t>
  </si>
  <si>
    <t>Uitvoering geluidmetingen avond / nacht / weekend</t>
  </si>
  <si>
    <t>12.02.02</t>
  </si>
  <si>
    <t>Meldingen</t>
  </si>
  <si>
    <t>Vergunningaanvraag Wabo</t>
  </si>
  <si>
    <t>Advies vergunning Wabo</t>
  </si>
  <si>
    <t>Controle (rood)</t>
  </si>
  <si>
    <t>Controle (blauw)</t>
  </si>
  <si>
    <t>Controle (bruin)</t>
  </si>
  <si>
    <t>Controle (meervoudig)</t>
  </si>
  <si>
    <t>Repressief</t>
  </si>
  <si>
    <t>Juridisch</t>
  </si>
  <si>
    <t>Klachten</t>
  </si>
  <si>
    <t>Welstand/monumentenzorg</t>
  </si>
  <si>
    <t>Onderzoek/  advies</t>
  </si>
  <si>
    <t>Toezicht en Handhaving</t>
  </si>
  <si>
    <t>Groep</t>
  </si>
  <si>
    <t>Bodem</t>
  </si>
  <si>
    <t>Meldingen en vergunningen</t>
  </si>
  <si>
    <t>Hoofdzaak</t>
  </si>
  <si>
    <t>Deelzaak</t>
  </si>
  <si>
    <t>Beoordeling programma van eisen</t>
  </si>
  <si>
    <t>Omschrijving product</t>
  </si>
  <si>
    <t>Squit/IZIS</t>
  </si>
  <si>
    <t>Squit</t>
  </si>
  <si>
    <t>code DZ</t>
  </si>
  <si>
    <t>code HZ</t>
  </si>
  <si>
    <t>IZIS</t>
  </si>
  <si>
    <t>ZaakType</t>
  </si>
  <si>
    <t>ZaakTypeNr</t>
  </si>
  <si>
    <t>Melding Ontgrondingen</t>
  </si>
  <si>
    <t>MLD_OND</t>
  </si>
  <si>
    <t>Vergunning Ontgrondingen</t>
  </si>
  <si>
    <t xml:space="preserve">Ontheffing geluidsproductie sportmotoren </t>
  </si>
  <si>
    <t>Waterwetvergunning</t>
  </si>
  <si>
    <t xml:space="preserve">Follow up </t>
  </si>
  <si>
    <t>HZ_FOLLOW</t>
  </si>
  <si>
    <t xml:space="preserve">MER beoordelen </t>
  </si>
  <si>
    <t>&lt; Product.nr&gt;</t>
  </si>
  <si>
    <t>opm nog niet in squit</t>
  </si>
  <si>
    <t>???</t>
  </si>
  <si>
    <t>MLD_ONG</t>
  </si>
  <si>
    <t>AA.02.08.06</t>
  </si>
  <si>
    <t>Meldingen ontgrondingen</t>
  </si>
  <si>
    <t>Nog aanmaken in squit</t>
  </si>
  <si>
    <t>CHZ_OC</t>
  </si>
  <si>
    <t>AA.02.06.04</t>
  </si>
  <si>
    <t>DZ_ZW</t>
  </si>
  <si>
    <t>AA.02.03.01</t>
  </si>
  <si>
    <t>AA.02.07.03</t>
  </si>
  <si>
    <t>afhandelijk van waar proces loopt</t>
  </si>
  <si>
    <t>Hoofdzaak aanmaken</t>
  </si>
  <si>
    <t>Uurtarief</t>
  </si>
  <si>
    <t>Melding lozen buiten inrichtingen / Melding gesloten bodemenergiesystemen</t>
  </si>
  <si>
    <t>2.01.03.5</t>
  </si>
  <si>
    <t>13.04.05</t>
  </si>
  <si>
    <t>13.04.06</t>
  </si>
  <si>
    <t>Informatie en monitoring</t>
  </si>
  <si>
    <t>Rapportage opdrachtgever</t>
  </si>
  <si>
    <t>Informatieanalyse en monitoring</t>
  </si>
  <si>
    <t>13.01.08</t>
  </si>
  <si>
    <t>13.03.08</t>
  </si>
  <si>
    <t>13.03.09</t>
  </si>
  <si>
    <t>13.02.07</t>
  </si>
  <si>
    <t>Informatieverstrekking (burgers, bedrijven, gemeenten, etc.)</t>
  </si>
  <si>
    <t>Opzetten (milieu)kaart of informatiesysteem</t>
  </si>
  <si>
    <t>Gegevensbeheer (bijv. VMK, BIS, Web/BVB)</t>
  </si>
  <si>
    <t>Archivering</t>
  </si>
  <si>
    <t>Informatieverstrekking</t>
  </si>
  <si>
    <t>Gegevensbeheer</t>
  </si>
  <si>
    <t>Milieukartering</t>
  </si>
  <si>
    <t>HZ_GELSAN</t>
  </si>
  <si>
    <t>Uren</t>
  </si>
  <si>
    <t>134 afd. De Peel</t>
  </si>
  <si>
    <t>Frans Hilverda</t>
  </si>
  <si>
    <t>133 afd. De Kempen</t>
  </si>
  <si>
    <t>Ben follon</t>
  </si>
  <si>
    <t>135 afd. Randstedelijke gemeenten</t>
  </si>
  <si>
    <t xml:space="preserve">Ellen Gennissen </t>
  </si>
  <si>
    <t>132 afd. Helmond / A2</t>
  </si>
  <si>
    <r>
      <t>Marc Weekers</t>
    </r>
    <r>
      <rPr>
        <sz val="11"/>
        <color theme="1"/>
        <rFont val="Calibri"/>
        <family val="2"/>
      </rPr>
      <t xml:space="preserve"> </t>
    </r>
  </si>
  <si>
    <t>131 afd. Eindhoven / Provincie</t>
  </si>
  <si>
    <t>Jan Willem Denis</t>
  </si>
  <si>
    <t>Stijn Meulendijks</t>
  </si>
  <si>
    <t>Marc Kerkhof</t>
  </si>
  <si>
    <t xml:space="preserve">Joris Mol </t>
  </si>
  <si>
    <t>Hein Mennen</t>
  </si>
  <si>
    <t>Willem van Hout</t>
  </si>
  <si>
    <t>Gert Koops</t>
  </si>
  <si>
    <t xml:space="preserve">Jan Maessen </t>
  </si>
  <si>
    <t>Jan van den Braak</t>
  </si>
  <si>
    <t xml:space="preserve">Stephan van Dongen </t>
  </si>
  <si>
    <t xml:space="preserve">Sjaak Verheijen </t>
  </si>
  <si>
    <t xml:space="preserve">Mariëlle van Alst-Heesterbeek </t>
  </si>
  <si>
    <t>Keuzelijst</t>
  </si>
  <si>
    <t>WP basis</t>
  </si>
  <si>
    <t>zelf invullen</t>
  </si>
  <si>
    <t>Werkprogramma</t>
  </si>
  <si>
    <t>Tijd Materiaal</t>
  </si>
  <si>
    <t>&lt;Naam, adres, plaats&gt;</t>
  </si>
  <si>
    <t>Verzoek</t>
  </si>
  <si>
    <t>WP Basis</t>
  </si>
  <si>
    <t>Gemeente</t>
  </si>
  <si>
    <t>Afdeling</t>
  </si>
  <si>
    <t xml:space="preserve">Contactpersoon </t>
  </si>
  <si>
    <t>Sascha Herzberg</t>
  </si>
  <si>
    <t>Provincie NB</t>
  </si>
  <si>
    <t>Alex Casarotto</t>
  </si>
  <si>
    <t>&lt; Keuze taak binnen of buiten werkprogramma &gt;</t>
  </si>
  <si>
    <t>Contactpersoon</t>
  </si>
  <si>
    <t>Omgevingsvergunning meervoudige aanvraag regulier MANDAAT</t>
  </si>
  <si>
    <t>Omgevingsvergunning regulier, overig MANDAAT</t>
  </si>
  <si>
    <t>Vergunningaanvraag milieuneutrale wijziging MANDAAT</t>
  </si>
  <si>
    <t>Omgevingsverg. meervoudige aanvraag uitgebreid (incl. milieu) MANDAAT</t>
  </si>
  <si>
    <t>Zaaktype nog aanmaken</t>
  </si>
  <si>
    <t>niet verstrekt</t>
  </si>
  <si>
    <t>Afgebroken</t>
  </si>
  <si>
    <t>ingetrokken</t>
  </si>
  <si>
    <t>Buiten
behandeling</t>
  </si>
  <si>
    <t>B</t>
  </si>
  <si>
    <t>Behandeld</t>
  </si>
  <si>
    <t>Uitgevoerd</t>
  </si>
  <si>
    <t>Effect bodem</t>
  </si>
  <si>
    <t>Geen effect bodem</t>
  </si>
  <si>
    <t>Verstrekt
Verleend</t>
  </si>
  <si>
    <t>Geweigerd</t>
  </si>
  <si>
    <t>In alle gevallen</t>
  </si>
  <si>
    <t>3 jr na verlopen</t>
  </si>
  <si>
    <t>Max</t>
  </si>
  <si>
    <t>Squit (IZIS) zaaktype</t>
  </si>
  <si>
    <t>AA.02.03.02</t>
  </si>
  <si>
    <t>HZ_BBZ</t>
  </si>
  <si>
    <t>MLD_PMV</t>
  </si>
  <si>
    <t>AA.02.10.03</t>
  </si>
  <si>
    <t>AA.03.07</t>
  </si>
  <si>
    <t>AA.03.06</t>
  </si>
  <si>
    <t>BHZ_BS</t>
  </si>
  <si>
    <t>BHZ_BO</t>
  </si>
  <si>
    <t>Vooroverleg Wbb</t>
  </si>
  <si>
    <t>BHZ_VO</t>
  </si>
  <si>
    <t>ADV_Overig</t>
  </si>
  <si>
    <t>1.08.03 (m)</t>
  </si>
  <si>
    <t>Waterwettaken aangifte &amp; opgave</t>
  </si>
  <si>
    <t>10?</t>
  </si>
  <si>
    <t>AA.02.04.01</t>
  </si>
  <si>
    <t>HZ_ONG_VO</t>
  </si>
  <si>
    <t>AA.02.10.04</t>
  </si>
  <si>
    <t>HZ_ONG_MON</t>
  </si>
  <si>
    <t>AA.02.10.05</t>
  </si>
  <si>
    <t>AA.02.04.03</t>
  </si>
  <si>
    <t>AA.02.04.05</t>
  </si>
  <si>
    <t>AA.02.04.04</t>
  </si>
  <si>
    <t>AA.02.04.02</t>
  </si>
  <si>
    <t>AA.02.08.02</t>
  </si>
  <si>
    <t>Niet ontvankelijk</t>
  </si>
  <si>
    <t>Fictieve 
weigering</t>
  </si>
  <si>
    <t>Na eind beslis</t>
  </si>
  <si>
    <t>Mandaat Toezicht</t>
  </si>
  <si>
    <t>Geen mandaat</t>
  </si>
  <si>
    <t>Mandaat (incl handhavingszaken)</t>
  </si>
  <si>
    <t>Mandaat (muv handhavingszaken)</t>
  </si>
  <si>
    <t>DZ koppelen aan CHZ_PC</t>
  </si>
  <si>
    <t>DZ Koppel aan verg.HZ</t>
  </si>
  <si>
    <t>AA.02.05.14</t>
  </si>
  <si>
    <t>AA.02.05.15</t>
  </si>
  <si>
    <t>IZIS tzt Squit</t>
  </si>
  <si>
    <t>2.01.19 (b)</t>
  </si>
  <si>
    <t>Uitvoeren ketentoezicht Overig (niet Squit)</t>
  </si>
  <si>
    <t>Specifieke opdracht (grijs) overig (niet Squit)</t>
  </si>
  <si>
    <t>Specifieke opdracht (grijs) (toezicht ed Squit proces)</t>
  </si>
  <si>
    <t>Uitvoeren ketentoezicht (Toezicht ed Squit proces)</t>
  </si>
  <si>
    <t>CDZWBB</t>
  </si>
  <si>
    <t>CDZBUS</t>
  </si>
  <si>
    <t>HZ_WWV_HEF</t>
  </si>
  <si>
    <t>2.01.19 (a)</t>
  </si>
  <si>
    <t>2.01.14 (a)</t>
  </si>
  <si>
    <t>Nee</t>
  </si>
  <si>
    <t>AA.02.10.06</t>
  </si>
  <si>
    <t>BHZ_MLD</t>
  </si>
  <si>
    <t>CDZBSZ</t>
  </si>
  <si>
    <t>CHZ_WBB</t>
  </si>
  <si>
    <t xml:space="preserve">9.02.10 </t>
  </si>
  <si>
    <t>BUS Melding /TUP</t>
  </si>
  <si>
    <t>CDZOVB</t>
  </si>
  <si>
    <t>AA.02.05.16</t>
  </si>
  <si>
    <t>AA.02.06.11</t>
  </si>
  <si>
    <t>AA.02.05.13</t>
  </si>
  <si>
    <t>&lt;evt afdeling&gt;</t>
  </si>
  <si>
    <t>dd-mm-jjjj</t>
  </si>
  <si>
    <t>Opdrachtgever  &lt;keuzelijst&gt;</t>
  </si>
  <si>
    <t>Gemeente Asten</t>
  </si>
  <si>
    <t>Gemeente Bergeijk</t>
  </si>
  <si>
    <t>Gemeente Best</t>
  </si>
  <si>
    <t>Gemeente Bladel</t>
  </si>
  <si>
    <t>Gemeente Cranendonck</t>
  </si>
  <si>
    <t>Gemeente Deurne</t>
  </si>
  <si>
    <t>Gemeente Eersel</t>
  </si>
  <si>
    <t>Gemeente Eindhoven</t>
  </si>
  <si>
    <t>Gemeente Geldrop-Mierlo</t>
  </si>
  <si>
    <t>Gemeente Gemert-Bakel</t>
  </si>
  <si>
    <t>Gemeente Heeze-Leende</t>
  </si>
  <si>
    <t>Gemeente Helmond</t>
  </si>
  <si>
    <t>Gemeente Laarbeek</t>
  </si>
  <si>
    <t>Gemeente Nuenen</t>
  </si>
  <si>
    <t>Gemeente Oirschot</t>
  </si>
  <si>
    <t>Gemeente Reusel-De Mierden</t>
  </si>
  <si>
    <t>Gemeente Someren</t>
  </si>
  <si>
    <t>Gemeente Son en Breugel</t>
  </si>
  <si>
    <t>Gemeente Valkenswaard</t>
  </si>
  <si>
    <t>Gemeente Veldhoven</t>
  </si>
  <si>
    <t>Gemeente Waalre</t>
  </si>
  <si>
    <t>2.01.30 (a)</t>
  </si>
  <si>
    <t>2.01.30 (b)</t>
  </si>
  <si>
    <t>pm</t>
  </si>
  <si>
    <t>Overige opdrachtgevers  -------&gt;</t>
  </si>
  <si>
    <t>136 afd. Overige klanten</t>
  </si>
  <si>
    <t>Facturatiecode</t>
  </si>
  <si>
    <t>Werkprogrammacode</t>
  </si>
  <si>
    <t>Contactpersoon klant</t>
  </si>
  <si>
    <t>Projectmanager</t>
  </si>
  <si>
    <t>Kostenplaats</t>
  </si>
  <si>
    <t>Begindatum</t>
  </si>
  <si>
    <t>Einddatum</t>
  </si>
  <si>
    <t>Hoeveelheid (uren)</t>
  </si>
  <si>
    <t>&lt;Opdrachtgever&gt;</t>
  </si>
  <si>
    <t>&lt;Afdeling&gt;</t>
  </si>
  <si>
    <t>&lt;Contactpersoon&gt;</t>
  </si>
  <si>
    <t>&lt;Mandaat Toezicht (Ja/Nee)&gt;</t>
  </si>
  <si>
    <t>.</t>
  </si>
  <si>
    <t>Provincie Beoordeling voorgeschreven onderzoek, verplichte rapportage (volledige toets)</t>
  </si>
  <si>
    <t>AA.02.12.10</t>
  </si>
  <si>
    <t>Opstellen maatwerkvoorschriften</t>
  </si>
  <si>
    <t>Vergunningaanvraag activiteit milieu regulier (bv OBM) MANDAAT</t>
  </si>
  <si>
    <t>1.03.56</t>
  </si>
  <si>
    <t>1.03.57</t>
  </si>
  <si>
    <t>1.03.58</t>
  </si>
  <si>
    <t>1.03.59</t>
  </si>
  <si>
    <t>Advies omgevingsvergunning, meervoudige aanvraag regulier</t>
  </si>
  <si>
    <t xml:space="preserve">Advies omgevingsvergunning regulier, overig </t>
  </si>
  <si>
    <t>verzoek</t>
  </si>
  <si>
    <t>Vergunningaanvraag activiteit milieu uitgebreid MANDAAT</t>
  </si>
  <si>
    <t>1.05.32</t>
  </si>
  <si>
    <t>Advies vergunningaanvraag activiteit milieu uitgebreid</t>
  </si>
  <si>
    <t>Beoordelen MER</t>
  </si>
  <si>
    <t>Beoordeling PRTR-verslag</t>
  </si>
  <si>
    <t>Behandelen advies EVOA</t>
  </si>
  <si>
    <t>1.08.09</t>
  </si>
  <si>
    <t>2.01.33</t>
  </si>
  <si>
    <t>2.01.34</t>
  </si>
  <si>
    <t>2.01.35</t>
  </si>
  <si>
    <t>Controle milieu type B verplicht (Activiteitenbesluit) optie 2  standaard (1 emissie en 2 aspecten)</t>
  </si>
  <si>
    <t>Controle milieu type B verplicht (Activiteitenbesluit) optie 3 maatwerk (meerdere aspecten naar keuze)</t>
  </si>
  <si>
    <t>Controle milieu type B verzoek (Activiteitenbesluit) optie 2 standaard</t>
  </si>
  <si>
    <t>Controle milieu type B verzoek (Activiteitenbesluit) met emissie-arme stalsystemen optie 2 standaard</t>
  </si>
  <si>
    <t>Controle milieu type B verzoek (Activiteitenbesluit) met emissie-arme stalsystemen optie 3 maatwerk</t>
  </si>
  <si>
    <t>Controle milieu type B verzoek (Activiteitenbesluit) optie 3 maatwerk</t>
  </si>
  <si>
    <t>Controle milieu type C (Activiteitenbesluit) optie 2 standaard</t>
  </si>
  <si>
    <t>Controle milieu type C (Activiteitenbesluit) optie 3 maatwerk</t>
  </si>
  <si>
    <t>Controle milieu type C (Activiteitenbesluit) met emissie-arme stalsystemen optie 2 standaard</t>
  </si>
  <si>
    <t>Controle milieu type C (Activiteitenbesluit) met emissie-arme stalsystemen optie 3 maatwerk</t>
  </si>
  <si>
    <t>Controle milieu type Risicovolle bedrijven optie 2 standaard</t>
  </si>
  <si>
    <t>Controle milieu type Risicovolle bedrijven optie 3 maatwerk</t>
  </si>
  <si>
    <t xml:space="preserve">Toezicht groene wetten </t>
  </si>
  <si>
    <t>Hercontrole groene wetten</t>
  </si>
  <si>
    <t>Controle administratief Besluit bodemkwaliteit</t>
  </si>
  <si>
    <t>2.04.13</t>
  </si>
  <si>
    <t>2.04.14</t>
  </si>
  <si>
    <t>2.04.15</t>
  </si>
  <si>
    <t>Toezicht Besluit bodemkwaliteit</t>
  </si>
  <si>
    <t>Toezicht tanksaneringen</t>
  </si>
  <si>
    <t>Ketentoezicht grondstromen</t>
  </si>
  <si>
    <t>Toezicht bouw</t>
  </si>
  <si>
    <t>2.06.14</t>
  </si>
  <si>
    <t>3.01.02</t>
  </si>
  <si>
    <t xml:space="preserve">Advies zienswijze behandelen </t>
  </si>
  <si>
    <t>Algemene juridische ondersteuning en juridisch advies complex</t>
  </si>
  <si>
    <t>klachtafhandeling en ongewoon voorval binnen kantoortijd (registratie)</t>
  </si>
  <si>
    <t>klachtenafhandeling en ongewoon voorval buiten kantoortijd (registratie) (consignatiedienst)</t>
  </si>
  <si>
    <t>locatiebezoek nav klacht/melding/ongewoon voorval binnen kantoortijd</t>
  </si>
  <si>
    <t>locatiebezoek nav klacht/melding/ongewoon voorval buiten kantoortijd (consignatiedienst)</t>
  </si>
  <si>
    <t>locatiebezoek nav klacht/melding muziekgeluid buiten kantoortijd (consignatiedienst)</t>
  </si>
  <si>
    <t>Advies of opstellen milieuparagraaf voor ruimtelijke ontwikkeling</t>
  </si>
  <si>
    <t>Procesbegeleiding aanpak knelpunten tussen bedrijf en omgeving</t>
  </si>
  <si>
    <t>6.03.11</t>
  </si>
  <si>
    <t>9.02.19</t>
  </si>
  <si>
    <t>9.02.20</t>
  </si>
  <si>
    <t>9.02.21</t>
  </si>
  <si>
    <t>9.02.22</t>
  </si>
  <si>
    <t>9.02.23</t>
  </si>
  <si>
    <t>9.02.24</t>
  </si>
  <si>
    <t>9.02.25</t>
  </si>
  <si>
    <t>9.02.26</t>
  </si>
  <si>
    <t>9.02.27</t>
  </si>
  <si>
    <t>9.02.28</t>
  </si>
  <si>
    <t>9.02.29</t>
  </si>
  <si>
    <t>Administratieve en procedurele afhandeling procedures Wbb</t>
  </si>
  <si>
    <t>Beoordelen plan van aanpak Nieuw geval</t>
  </si>
  <si>
    <t>Evaluatie plan van aanpak</t>
  </si>
  <si>
    <t xml:space="preserve">Evaluatie plan van aanpak Nieuw geval </t>
  </si>
  <si>
    <t xml:space="preserve">Evaluatie saneringsplan </t>
  </si>
  <si>
    <t>Evaluatie BUS melding</t>
  </si>
  <si>
    <t>Evaluatie BUS TUP</t>
  </si>
  <si>
    <t>Melding art 28 lid 3</t>
  </si>
  <si>
    <t>10.04.10</t>
  </si>
  <si>
    <t>10.04.11</t>
  </si>
  <si>
    <t>Specialistisch advies/onderzoek luchtkwaliteit en/of geur</t>
  </si>
  <si>
    <t>Technisch advies/ onderzoek luchtkwaliteit en/of geur</t>
  </si>
  <si>
    <t>Hoogwaardig advies/ onderzoek luchtkwaliteit en/of geur</t>
  </si>
  <si>
    <t>Hoogwaardig milieuonderzoek en -advies, senior projectleiding</t>
  </si>
  <si>
    <t>Specialistisch milieuonderzoek en -advies, projectleiding</t>
  </si>
  <si>
    <t>Technische advisering en begeleiding milieuonderzoek</t>
  </si>
  <si>
    <t>9.01.06</t>
  </si>
  <si>
    <t>Advies (water)bodemonderzoeken en -sanering / advies bodem Wbb</t>
  </si>
  <si>
    <t>9.02.15</t>
  </si>
  <si>
    <t>Melding art 8.41</t>
  </si>
  <si>
    <t>9.02.17</t>
  </si>
  <si>
    <t>4.01.09</t>
  </si>
  <si>
    <t>4.01.10</t>
  </si>
  <si>
    <t>4.01.11</t>
  </si>
  <si>
    <t>4.01.12</t>
  </si>
  <si>
    <t>4.01.13</t>
  </si>
  <si>
    <t>Ambtelijke en bestuurlijke ondersteuning</t>
  </si>
  <si>
    <t>Detachering niet deelnemers (prijs afhankelijk van opdrachtomschrijving)</t>
  </si>
  <si>
    <t>Specialistisch advies duurzaamheid</t>
  </si>
  <si>
    <t>Energie- en afvaltechnisch advies</t>
  </si>
  <si>
    <t>10.11.01</t>
  </si>
  <si>
    <t>10.11.03</t>
  </si>
  <si>
    <t>Onderzoek/advies duurzaamheid</t>
  </si>
  <si>
    <t>Onderzoek/advies groene wetten</t>
  </si>
  <si>
    <t>Geluidmetingen</t>
  </si>
  <si>
    <t>Onderzoek/advies asbest</t>
  </si>
  <si>
    <t>Onderzoek/advies externe veiligheid</t>
  </si>
  <si>
    <t>Onderzoek/advies lucht kwaliteit / geur</t>
  </si>
  <si>
    <t>Onderzoek/advies geluid</t>
  </si>
  <si>
    <t>Onderzoek/advies bodem</t>
  </si>
  <si>
    <t xml:space="preserve">Bodem </t>
  </si>
  <si>
    <t>Advies RO</t>
  </si>
  <si>
    <t>Advies omgevingskwaliteit</t>
  </si>
  <si>
    <t xml:space="preserve">Algemene ondersteuning en juridisch advies </t>
  </si>
  <si>
    <t>Hercontrole</t>
  </si>
  <si>
    <t>Controle milieu type IPPC optie 2 standaard</t>
  </si>
  <si>
    <t>Controle milieu type IPPC optie 3 maatwerk (incl. prov. Wabo-inrichting)</t>
  </si>
  <si>
    <t>2.01.14 (b)</t>
  </si>
  <si>
    <t>1.08.05</t>
  </si>
  <si>
    <t>Ontgrondingstaken algemeen (monitoring)</t>
  </si>
  <si>
    <t>Wp Basis</t>
  </si>
  <si>
    <t>1.05.31</t>
  </si>
  <si>
    <t>1.05.18</t>
  </si>
  <si>
    <t>1.03.55</t>
  </si>
  <si>
    <t>1.03.54</t>
  </si>
  <si>
    <t>1.03.53</t>
  </si>
  <si>
    <t>1.03.45</t>
  </si>
  <si>
    <t xml:space="preserve">1.03.17 </t>
  </si>
  <si>
    <t>IZIS of Squit</t>
  </si>
  <si>
    <t>Specialistisch advies archeologie</t>
  </si>
  <si>
    <t>€ 98,-/h</t>
  </si>
  <si>
    <t>10.12.01</t>
  </si>
  <si>
    <t>10.12.02</t>
  </si>
  <si>
    <t>Advies milieubeleid</t>
  </si>
  <si>
    <t>Hoogwaardig advies milieubeleid</t>
  </si>
  <si>
    <t>Specialistisch advies milieubeleid</t>
  </si>
  <si>
    <t>BIJLAGE OPDRACHTFORMULIER</t>
  </si>
  <si>
    <t>Veld</t>
  </si>
  <si>
    <t>Soort veld</t>
  </si>
  <si>
    <t>PULLDOWN-menu</t>
  </si>
  <si>
    <t>Automatische invulling</t>
  </si>
  <si>
    <t>Productnummer ODZOB</t>
  </si>
  <si>
    <t>Tarief</t>
  </si>
  <si>
    <t>Indicatie: Voor een aantal producten is er een prognose van het aantal uren beschikbaar. De afspraak is dat er op gemaakte uren wordt afgerekend.</t>
  </si>
  <si>
    <t>Opdrachtgever</t>
  </si>
  <si>
    <t>Klantreferentie-/opdrachtnummer</t>
  </si>
  <si>
    <t>Aanvulling t.a.v. opdrachtgever</t>
  </si>
  <si>
    <t>Projectnaam</t>
  </si>
  <si>
    <t>Interne referentie van opdrachtgever</t>
  </si>
  <si>
    <t>Omschrijving van opdracht</t>
  </si>
  <si>
    <t>Type inrichting. Agrarisch, industrieel of  n.v..t.         Ga op veld staan en selecteer het soort inrichting  via het keuzepijltje rechts</t>
  </si>
  <si>
    <t>Werkprogramma /Soort taak</t>
  </si>
  <si>
    <t>Begindatum en einddatum</t>
  </si>
  <si>
    <t>Datum start opdracht en leverdatum</t>
  </si>
  <si>
    <t>Elk product heeft een tarief obv de productencatalogus</t>
  </si>
  <si>
    <t>Naam opdrachtgever Ga op veld staan en selecteer de juiste opdrachtgever via het keuzepijltje rechts</t>
  </si>
  <si>
    <t>Productnummer zoals vermeld in catalogus  Ga op veld staan en selecteer het juiste product via het keuzepijltje rechts</t>
  </si>
  <si>
    <t>Standaard is tijd en materiaal ingevuld. In principe werken we op basis van gemaakte uren x tarief. Alleen in bijzondere gevallen met een vaste prijs obv offerte via het keuzepijltje rechts</t>
  </si>
  <si>
    <t>Afhankelijk van het product is er sprake van een basis of verzoektaak. Binnen of buiten het werkprogramma. Basistaken (zie catalogus) zitten altijd in het werkprogramma. Ga op veld staan en selecteer</t>
  </si>
  <si>
    <t>&lt; projectnaam&gt; (bijv NAW gegevens inrichting)</t>
  </si>
  <si>
    <t>&lt; indien van toepassing een omschrijving zodat duidelijk is wat de opdracht is&gt; 
&lt; maximaal 5 regels &gt;</t>
  </si>
  <si>
    <t>Advies vergunningaanvraag activiteit milieu regulier (bv OBM / milieuneutrale wijziging)</t>
  </si>
  <si>
    <t>Basis/Verzoek</t>
  </si>
  <si>
    <t>Maurice Francken</t>
  </si>
  <si>
    <t>Interne naam voor opdracht/project van opdrachtgever (kan ook naam adres bedrijf zijn)</t>
  </si>
  <si>
    <t>opm tav Prognose aantal uren: Product wordt afgerekend op basis van gemaakte uren x tarief  (excl. BTW)</t>
  </si>
  <si>
    <t>opm. tav Prognose aantal uren: Product wordt afgerekend op basis van gemaakte uren x tarief (excl. BTW)</t>
  </si>
  <si>
    <t>voorschot werkprogramma</t>
  </si>
  <si>
    <t>Te bepalen procedure ontgrondingen</t>
  </si>
  <si>
    <t>Intrekking vergunning (ambtshalve/ op verzoek) MANDAAT</t>
  </si>
  <si>
    <t>Advies intrekking vergunning (ambtshalve/ op verzoek)</t>
  </si>
  <si>
    <t>Administratieve en procedurele afhandeling vergunningen</t>
  </si>
  <si>
    <t>Beoordelen mededeling/aanmeldnotitie (m.e.r-beoordelling)</t>
  </si>
  <si>
    <t>Specialistisch advies bouwen (constructieve veiligheid en brandveiligheid)</t>
  </si>
  <si>
    <t>Advies deeltoets vergunning activiteit bouwen (bouwbesluit algemeen, bouwkostenberekeningen)</t>
  </si>
  <si>
    <t>Vergunningverlening ontgrondingen regulier (4.1 Procedure)</t>
  </si>
  <si>
    <t>Vergunningverlening ontgrondingen uitgebreid (3.4 procedure)</t>
  </si>
  <si>
    <t>(vormvrije) m.e.r.-beoordeling Ontgrondingenwet</t>
  </si>
  <si>
    <t>(vormvrije) m.e.r.-beoordeling Waterwet</t>
  </si>
  <si>
    <t>Beoordelen ingediende EED rapportages (oa EED, EPRTR)</t>
  </si>
  <si>
    <t>Controle grijs provinciale Wabo-inrichting</t>
  </si>
  <si>
    <t>Toezicht op indienen van rapporten monitoring / voortgang Wbb</t>
  </si>
  <si>
    <t>Handhavingsverzoek behandelen Wabo, Wbb</t>
  </si>
  <si>
    <t>Opstellen voornemen bestuursrechtelijk handhaven Wabo, Wbb</t>
  </si>
  <si>
    <t>Opstellen besluit bestuursrechtelijk handhaven Wabo Wbb</t>
  </si>
  <si>
    <t>Zienswijze behandelen (vergunning mandaat) Wabo, Wbb</t>
  </si>
  <si>
    <t>Bezwaar behandelen Wabo Wbb th</t>
  </si>
  <si>
    <t>Beroep behandelen Wabo, Wbb th</t>
  </si>
  <si>
    <t>Hoger beroep (Raad van State) behandelen Wabo, Wbb th</t>
  </si>
  <si>
    <t>Voorlopige voorziening behandelen Wabo, Wbb th</t>
  </si>
  <si>
    <t>4.01.14</t>
  </si>
  <si>
    <t>4.01.15</t>
  </si>
  <si>
    <t>klachtafhandeling en locatiebezoek nav klacht/melding/ongewoon voorval binnen kantoortijd</t>
  </si>
  <si>
    <t>klachtafhandeling en locatiebezoek nav klacht/melding/ongewoon voorval buiten kantoortijd (consignatiedienst)</t>
  </si>
  <si>
    <r>
      <t xml:space="preserve">opdrachtformulier 2019  </t>
    </r>
    <r>
      <rPr>
        <b/>
        <sz val="18"/>
        <color indexed="8"/>
        <rFont val="Lucida Sans"/>
        <family val="2"/>
      </rPr>
      <t xml:space="preserve"> (versie 1.0)</t>
    </r>
  </si>
  <si>
    <t>1.00.00</t>
  </si>
  <si>
    <t>1.00.03</t>
  </si>
  <si>
    <t>Vooroverleg activiteit milieu</t>
  </si>
  <si>
    <t>1.01.22</t>
  </si>
  <si>
    <t>1.01.23</t>
  </si>
  <si>
    <t>Melding Activiteitenbesluit industrieel en agrarisch zonder dieren basistaak</t>
  </si>
  <si>
    <t>Melding Activiteitenbesluit industrieel en agrarisch zonder dieren verzoektaak</t>
  </si>
  <si>
    <t>1.01.24</t>
  </si>
  <si>
    <t>1.01.25</t>
  </si>
  <si>
    <t>1.01.26</t>
  </si>
  <si>
    <t>Melding Activiteitenbesluit inrichting voor het houden van dieren verzoektaak</t>
  </si>
  <si>
    <t>Melding Activiteitenbesluit inrichting voor het houden van dieren basistaak</t>
  </si>
  <si>
    <t>1.05.33</t>
  </si>
  <si>
    <t>1.05.34</t>
  </si>
  <si>
    <t>1.05.35</t>
  </si>
  <si>
    <t>1.07.13</t>
  </si>
  <si>
    <t>1.07.14</t>
  </si>
  <si>
    <t>Melding grondwaterbescherming PMV</t>
  </si>
  <si>
    <t>Administratieve en procedurele afhandeling procedures</t>
  </si>
  <si>
    <t>1.08.10</t>
  </si>
  <si>
    <t>1.08.11</t>
  </si>
  <si>
    <t>1.08.12</t>
  </si>
  <si>
    <t>1.08.13</t>
  </si>
  <si>
    <t>2.01.36</t>
  </si>
  <si>
    <t>2.05.11</t>
  </si>
  <si>
    <t>Administratief toezicht (nazorg)</t>
  </si>
  <si>
    <t>€ 89,-/h</t>
  </si>
  <si>
    <t>€ 94,-/h</t>
  </si>
  <si>
    <t>€ 104,-/h</t>
  </si>
  <si>
    <t>€ 76,-/h</t>
  </si>
  <si>
    <t>€ 83,-/h</t>
  </si>
  <si>
    <t>2.09.02.01</t>
  </si>
  <si>
    <t>2.09.02.02</t>
  </si>
  <si>
    <t>2.09.04.01</t>
  </si>
  <si>
    <t>2.09.04.02</t>
  </si>
  <si>
    <t>2.09.08.01</t>
  </si>
  <si>
    <t>2.09.08.02</t>
  </si>
  <si>
    <t>Repressieve handhaving Wabo, Wbb</t>
  </si>
  <si>
    <t>2.09.09.01</t>
  </si>
  <si>
    <t>2.09.09.02</t>
  </si>
  <si>
    <t>3.01.01.01</t>
  </si>
  <si>
    <t>3.01.01.02</t>
  </si>
  <si>
    <t>3.02.05.01</t>
  </si>
  <si>
    <t>3.02.05.02</t>
  </si>
  <si>
    <t>3.02.06.01</t>
  </si>
  <si>
    <t>3.02.06.02</t>
  </si>
  <si>
    <t>3.02.07.01</t>
  </si>
  <si>
    <t>3.02.07.02</t>
  </si>
  <si>
    <t>3.02.08.01</t>
  </si>
  <si>
    <t>3.02.08.02</t>
  </si>
  <si>
    <t>€ 113,-/h</t>
  </si>
  <si>
    <t>Gemeenten</t>
  </si>
  <si>
    <t>Provincie</t>
  </si>
  <si>
    <t>nvt</t>
  </si>
  <si>
    <t>Taak conform catalogus</t>
  </si>
  <si>
    <t>HZ_ADV</t>
  </si>
  <si>
    <t>HZ_BMER</t>
  </si>
  <si>
    <t>Vooroverleg overig (o.a. vergunningverlening/melding Waterwet, Ontgrondingen)</t>
  </si>
  <si>
    <t>BP_ONG</t>
  </si>
  <si>
    <t>AA.02.02.01</t>
  </si>
  <si>
    <t>AA.02.12.03</t>
  </si>
  <si>
    <t>AA.02.10.08</t>
  </si>
  <si>
    <t>HZ_ADV_OV</t>
  </si>
  <si>
    <t>AA.02.10.07</t>
  </si>
  <si>
    <t>1.00.03 a</t>
  </si>
  <si>
    <t>1.00.03 b</t>
  </si>
  <si>
    <t>Vooroverleg overig</t>
  </si>
  <si>
    <t>Vooroverleg overig - Ontgrondingen</t>
  </si>
  <si>
    <t>Handhavingsverzoek behandelen overig (oa Wnb, Ontgrondingen, Waterwet, Whvbz)</t>
  </si>
  <si>
    <t>Repressieve handhaving overig (oa Wnb, Ontgrondingen, Waterwet, Whvbz)</t>
  </si>
  <si>
    <t>MLD_LBI</t>
  </si>
  <si>
    <t>AA.02.08.08</t>
  </si>
  <si>
    <t>CHZ_HH</t>
  </si>
  <si>
    <t>AA.02.06.02</t>
  </si>
  <si>
    <t>AA.02.05.10</t>
  </si>
  <si>
    <t>AA.02.07.15</t>
  </si>
  <si>
    <t>Bezwaar behandelen  overig (oa Wnb, Wbb vv, Ontgrondingen, Waterwet, Whvbz)</t>
  </si>
  <si>
    <t xml:space="preserve">Beroep behandelen overig (oa Wnb, Wbb vv, Ontgrondingen, Waterwet, Whvbz) </t>
  </si>
  <si>
    <t xml:space="preserve">Hoger beroep (Raad van State) behandelen overig (oa Wnb, Wbb vv, Ontgrondingen, Waterwet, Whvbz) </t>
  </si>
  <si>
    <t xml:space="preserve">Voorlopige voorziening behandelen overig (oa Wnb, Ontgrondingen, Waterwet, Whvbz) </t>
  </si>
  <si>
    <t>Zienswijze behandelen (vergunning mandaat) overig (oa Wnb, Ontgrondingen, Waterwet, Whvbz)</t>
  </si>
  <si>
    <t>Opstellen besluit bestuursrechtelijk handhaven overig (oa Wnb, Ontgrondingen, Waterwet, Whvbz)</t>
  </si>
  <si>
    <t>Opstellen voornemen bestuursrechtelijk handhaven overig (oa Wnb, Ontgrondingen, Waterwet, Whvbz)</t>
  </si>
  <si>
    <r>
      <t xml:space="preserve">opdrachtformulier 2019  </t>
    </r>
    <r>
      <rPr>
        <b/>
        <sz val="18"/>
        <color indexed="8"/>
        <rFont val="Lucida Sans"/>
        <family val="2"/>
      </rPr>
      <t xml:space="preserve"> (versie 1.1)</t>
    </r>
  </si>
</sst>
</file>

<file path=xl/styles.xml><?xml version="1.0" encoding="utf-8"?>
<styleSheet xmlns="http://schemas.openxmlformats.org/spreadsheetml/2006/main">
  <numFmts count="1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_-&quot;€&quot;\ * #,##0.00_-;_-&quot;€&quot;\ * #,##0.00\-;_-&quot;€&quot;\ * &quot;-&quot;??_-;_-@_-"/>
    <numFmt numFmtId="165" formatCode="_-[$€-413]\ * #,##0_-;_-[$€-413]\ * #,##0\-;_-[$€-413]\ * &quot;-&quot;??_-;_-@_-"/>
    <numFmt numFmtId="166" formatCode="[$-413]dddd\ d\ mmmm\ yyyy"/>
    <numFmt numFmtId="167" formatCode="#,##0.0"/>
    <numFmt numFmtId="168" formatCode="_ * #,##0.0_ ;_ * \-#,##0.0_ ;_ * &quot;-&quot;??_ ;_ @_ "/>
    <numFmt numFmtId="169" formatCode="_ * #,##0_ ;_ * \-#,##0_ ;_ * &quot;-&quot;??_ ;_ @_ "/>
    <numFmt numFmtId="170" formatCode="&quot;Ja&quot;;&quot;Ja&quot;;&quot;Nee&quot;"/>
    <numFmt numFmtId="171" formatCode="&quot;Waar&quot;;&quot;Waar&quot;;&quot;Onwaar&quot;"/>
    <numFmt numFmtId="172" formatCode="&quot;Aan&quot;;&quot;Aan&quot;;&quot;Uit&quot;"/>
    <numFmt numFmtId="173" formatCode="[$€-2]\ #.##000_);[Red]\([$€-2]\ #.##000\)"/>
  </numFmts>
  <fonts count="70">
    <font>
      <sz val="11"/>
      <color theme="1"/>
      <name val="Calibri"/>
      <family val="2"/>
    </font>
    <font>
      <sz val="9"/>
      <color indexed="8"/>
      <name val="Lucida Sans"/>
      <family val="2"/>
    </font>
    <font>
      <sz val="16"/>
      <color indexed="8"/>
      <name val="Lucida Sans"/>
      <family val="2"/>
    </font>
    <font>
      <sz val="9"/>
      <name val="Lucida Sans"/>
      <family val="2"/>
    </font>
    <font>
      <b/>
      <sz val="18"/>
      <color indexed="8"/>
      <name val="Lucida Sans"/>
      <family val="2"/>
    </font>
    <font>
      <b/>
      <sz val="16"/>
      <color indexed="8"/>
      <name val="Lucida Sans"/>
      <family val="2"/>
    </font>
    <font>
      <sz val="10"/>
      <name val="Lucida Sans"/>
      <family val="2"/>
    </font>
    <font>
      <sz val="11"/>
      <color indexed="8"/>
      <name val="Calibri"/>
      <family val="2"/>
    </font>
    <font>
      <sz val="9"/>
      <color indexed="9"/>
      <name val="Lucida Sans"/>
      <family val="2"/>
    </font>
    <font>
      <b/>
      <sz val="9"/>
      <color indexed="52"/>
      <name val="Lucida Sans"/>
      <family val="2"/>
    </font>
    <font>
      <b/>
      <sz val="9"/>
      <color indexed="9"/>
      <name val="Lucida Sans"/>
      <family val="2"/>
    </font>
    <font>
      <sz val="9"/>
      <color indexed="52"/>
      <name val="Lucida Sans"/>
      <family val="2"/>
    </font>
    <font>
      <u val="single"/>
      <sz val="11"/>
      <color indexed="20"/>
      <name val="Calibri"/>
      <family val="2"/>
    </font>
    <font>
      <sz val="9"/>
      <color indexed="17"/>
      <name val="Lucida Sans"/>
      <family val="2"/>
    </font>
    <font>
      <u val="single"/>
      <sz val="11"/>
      <color indexed="12"/>
      <name val="Calibri"/>
      <family val="2"/>
    </font>
    <font>
      <sz val="9"/>
      <color indexed="62"/>
      <name val="Lucida Sans"/>
      <family val="2"/>
    </font>
    <font>
      <b/>
      <sz val="15"/>
      <color indexed="56"/>
      <name val="Lucida Sans"/>
      <family val="2"/>
    </font>
    <font>
      <b/>
      <sz val="13"/>
      <color indexed="56"/>
      <name val="Lucida Sans"/>
      <family val="2"/>
    </font>
    <font>
      <b/>
      <sz val="11"/>
      <color indexed="56"/>
      <name val="Lucida Sans"/>
      <family val="2"/>
    </font>
    <font>
      <sz val="9"/>
      <color indexed="60"/>
      <name val="Lucida Sans"/>
      <family val="2"/>
    </font>
    <font>
      <sz val="9"/>
      <color indexed="20"/>
      <name val="Lucida Sans"/>
      <family val="2"/>
    </font>
    <font>
      <sz val="18"/>
      <color indexed="56"/>
      <name val="Cambria"/>
      <family val="2"/>
    </font>
    <font>
      <b/>
      <sz val="9"/>
      <color indexed="8"/>
      <name val="Lucida Sans"/>
      <family val="2"/>
    </font>
    <font>
      <b/>
      <sz val="9"/>
      <color indexed="63"/>
      <name val="Lucida Sans"/>
      <family val="2"/>
    </font>
    <font>
      <i/>
      <sz val="9"/>
      <color indexed="23"/>
      <name val="Lucida Sans"/>
      <family val="2"/>
    </font>
    <font>
      <sz val="9"/>
      <color indexed="10"/>
      <name val="Lucida Sans"/>
      <family val="2"/>
    </font>
    <font>
      <b/>
      <sz val="10"/>
      <color indexed="8"/>
      <name val="Calibri"/>
      <family val="2"/>
    </font>
    <font>
      <sz val="10"/>
      <color indexed="8"/>
      <name val="Calibri"/>
      <family val="2"/>
    </font>
    <font>
      <b/>
      <sz val="24"/>
      <color indexed="8"/>
      <name val="Lucida Sans"/>
      <family val="2"/>
    </font>
    <font>
      <sz val="10"/>
      <color indexed="8"/>
      <name val="Lucida Sans"/>
      <family val="2"/>
    </font>
    <font>
      <b/>
      <sz val="16"/>
      <color indexed="8"/>
      <name val="Calibri"/>
      <family val="2"/>
    </font>
    <font>
      <sz val="11"/>
      <name val="Calibri"/>
      <family val="2"/>
    </font>
    <font>
      <sz val="11"/>
      <color indexed="8"/>
      <name val="Lucida Sans"/>
      <family val="2"/>
    </font>
    <font>
      <b/>
      <sz val="10"/>
      <color indexed="8"/>
      <name val="Lucida Sans"/>
      <family val="2"/>
    </font>
    <font>
      <b/>
      <sz val="10"/>
      <color indexed="9"/>
      <name val="Lucida Sans"/>
      <family val="2"/>
    </font>
    <font>
      <b/>
      <sz val="11"/>
      <color indexed="30"/>
      <name val="Calibri"/>
      <family val="2"/>
    </font>
    <font>
      <sz val="12"/>
      <color indexed="8"/>
      <name val="Lucida Sans"/>
      <family val="2"/>
    </font>
    <font>
      <sz val="8"/>
      <name val="Segoe UI"/>
      <family val="2"/>
    </font>
    <font>
      <u val="single"/>
      <sz val="16"/>
      <color indexed="8"/>
      <name val="Lucida Sans"/>
      <family val="0"/>
    </font>
    <font>
      <sz val="9"/>
      <color theme="1"/>
      <name val="Lucida Sans"/>
      <family val="2"/>
    </font>
    <font>
      <sz val="9"/>
      <color theme="0"/>
      <name val="Lucida Sans"/>
      <family val="2"/>
    </font>
    <font>
      <b/>
      <sz val="9"/>
      <color rgb="FFFA7D00"/>
      <name val="Lucida Sans"/>
      <family val="2"/>
    </font>
    <font>
      <b/>
      <sz val="9"/>
      <color theme="0"/>
      <name val="Lucida Sans"/>
      <family val="2"/>
    </font>
    <font>
      <sz val="9"/>
      <color rgb="FFFA7D00"/>
      <name val="Lucida Sans"/>
      <family val="2"/>
    </font>
    <font>
      <u val="single"/>
      <sz val="11"/>
      <color theme="11"/>
      <name val="Calibri"/>
      <family val="2"/>
    </font>
    <font>
      <sz val="9"/>
      <color rgb="FF006100"/>
      <name val="Lucida Sans"/>
      <family val="2"/>
    </font>
    <font>
      <u val="single"/>
      <sz val="11"/>
      <color theme="10"/>
      <name val="Calibri"/>
      <family val="2"/>
    </font>
    <font>
      <sz val="9"/>
      <color rgb="FF3F3F76"/>
      <name val="Lucida Sans"/>
      <family val="2"/>
    </font>
    <font>
      <b/>
      <sz val="15"/>
      <color theme="3"/>
      <name val="Lucida Sans"/>
      <family val="2"/>
    </font>
    <font>
      <b/>
      <sz val="13"/>
      <color theme="3"/>
      <name val="Lucida Sans"/>
      <family val="2"/>
    </font>
    <font>
      <b/>
      <sz val="11"/>
      <color theme="3"/>
      <name val="Lucida Sans"/>
      <family val="2"/>
    </font>
    <font>
      <sz val="9"/>
      <color rgb="FF9C6500"/>
      <name val="Lucida Sans"/>
      <family val="2"/>
    </font>
    <font>
      <sz val="9"/>
      <color rgb="FF9C0006"/>
      <name val="Lucida Sans"/>
      <family val="2"/>
    </font>
    <font>
      <sz val="18"/>
      <color theme="3"/>
      <name val="Cambria"/>
      <family val="2"/>
    </font>
    <font>
      <b/>
      <sz val="9"/>
      <color theme="1"/>
      <name val="Lucida Sans"/>
      <family val="2"/>
    </font>
    <font>
      <b/>
      <sz val="9"/>
      <color rgb="FF3F3F3F"/>
      <name val="Lucida Sans"/>
      <family val="2"/>
    </font>
    <font>
      <i/>
      <sz val="9"/>
      <color rgb="FF7F7F7F"/>
      <name val="Lucida Sans"/>
      <family val="2"/>
    </font>
    <font>
      <sz val="9"/>
      <color rgb="FFFF0000"/>
      <name val="Lucida Sans"/>
      <family val="2"/>
    </font>
    <font>
      <b/>
      <sz val="10"/>
      <color theme="1"/>
      <name val="Calibri"/>
      <family val="2"/>
    </font>
    <font>
      <sz val="10"/>
      <color theme="1"/>
      <name val="Calibri"/>
      <family val="2"/>
    </font>
    <font>
      <b/>
      <sz val="16"/>
      <color theme="1"/>
      <name val="Lucida Sans"/>
      <family val="2"/>
    </font>
    <font>
      <sz val="16"/>
      <color theme="1"/>
      <name val="Lucida Sans"/>
      <family val="2"/>
    </font>
    <font>
      <b/>
      <sz val="24"/>
      <color theme="1"/>
      <name val="Lucida Sans"/>
      <family val="2"/>
    </font>
    <font>
      <sz val="10"/>
      <color theme="1"/>
      <name val="Lucida Sans"/>
      <family val="2"/>
    </font>
    <font>
      <b/>
      <sz val="16"/>
      <color theme="1"/>
      <name val="Calibri"/>
      <family val="2"/>
    </font>
    <font>
      <sz val="11"/>
      <color theme="1"/>
      <name val="Lucida Sans"/>
      <family val="2"/>
    </font>
    <font>
      <b/>
      <sz val="10"/>
      <color theme="1"/>
      <name val="Lucida Sans"/>
      <family val="2"/>
    </font>
    <font>
      <b/>
      <sz val="10"/>
      <color theme="0"/>
      <name val="Lucida Sans"/>
      <family val="2"/>
    </font>
    <font>
      <b/>
      <sz val="11"/>
      <color rgb="FF0070C0"/>
      <name val="Calibri"/>
      <family val="2"/>
    </font>
    <font>
      <sz val="12"/>
      <color theme="1"/>
      <name val="Lucida Sans"/>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tint="-0.04997999966144562"/>
        <bgColor indexed="64"/>
      </patternFill>
    </fill>
    <fill>
      <patternFill patternType="solid">
        <fgColor rgb="FF455A67"/>
        <bgColor indexed="64"/>
      </patternFill>
    </fill>
    <fill>
      <patternFill patternType="solid">
        <fgColor rgb="FF92D050"/>
        <bgColor indexed="64"/>
      </patternFill>
    </fill>
    <fill>
      <patternFill patternType="solid">
        <fgColor rgb="FFFFFF00"/>
        <bgColor indexed="64"/>
      </patternFill>
    </fill>
    <fill>
      <patternFill patternType="solid">
        <fgColor rgb="FFFF0000"/>
        <bgColor indexed="64"/>
      </patternFill>
    </fill>
    <fill>
      <patternFill patternType="solid">
        <fgColor rgb="FFFFC000"/>
        <bgColor indexed="64"/>
      </patternFill>
    </fill>
    <fill>
      <patternFill patternType="solid">
        <fgColor theme="4" tint="0.5999600291252136"/>
        <bgColor indexed="64"/>
      </patternFill>
    </fill>
    <fill>
      <patternFill patternType="solid">
        <fgColor rgb="FFC4E8EA"/>
        <bgColor indexed="64"/>
      </patternFill>
    </fill>
    <fill>
      <patternFill patternType="solid">
        <fgColor rgb="FF969696"/>
        <bgColor indexed="64"/>
      </patternFill>
    </fill>
    <fill>
      <patternFill patternType="solid">
        <fgColor rgb="FFBDAC89"/>
        <bgColor indexed="64"/>
      </patternFill>
    </fill>
    <fill>
      <patternFill patternType="solid">
        <fgColor rgb="FFF0BAED"/>
        <bgColor indexed="64"/>
      </patternFill>
    </fill>
    <fill>
      <patternFill patternType="solid">
        <fgColor rgb="FF1EAAE9"/>
        <bgColor indexed="64"/>
      </patternFill>
    </fill>
    <fill>
      <patternFill patternType="solid">
        <fgColor rgb="FFA2143E"/>
        <bgColor indexed="64"/>
      </patternFill>
    </fill>
    <fill>
      <patternFill patternType="solid">
        <fgColor rgb="FFC0C0C0"/>
        <bgColor indexed="64"/>
      </patternFill>
    </fill>
    <fill>
      <patternFill patternType="solid">
        <fgColor rgb="FFC5D1C1"/>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style="medium"/>
    </border>
    <border>
      <left/>
      <right style="medium"/>
      <top style="medium"/>
      <bottom style="medium"/>
    </border>
    <border>
      <left style="medium"/>
      <right style="medium"/>
      <top/>
      <bottom style="medium"/>
    </border>
    <border>
      <left/>
      <right style="medium"/>
      <top/>
      <bottom style="medium"/>
    </border>
    <border>
      <left style="thin"/>
      <right style="thin"/>
      <top style="thin"/>
      <bottom style="thin"/>
    </border>
    <border>
      <left style="thin"/>
      <right style="thin"/>
      <top>
        <color indexed="63"/>
      </top>
      <bottom>
        <color indexed="63"/>
      </bottom>
    </border>
    <border>
      <left/>
      <right style="thin"/>
      <top style="thin"/>
      <bottom style="thin"/>
    </border>
    <border>
      <left style="thin"/>
      <right/>
      <top style="thin"/>
      <bottom style="thin"/>
    </border>
    <border>
      <left/>
      <right/>
      <top style="thin"/>
      <bottom style="thin"/>
    </border>
    <border>
      <left style="hair">
        <color rgb="FF455A67"/>
      </left>
      <right style="hair">
        <color rgb="FF455A67"/>
      </right>
      <top style="hair">
        <color rgb="FF455A67"/>
      </top>
      <bottom style="hair">
        <color rgb="FF455A67"/>
      </bottom>
    </border>
    <border>
      <left/>
      <right/>
      <top style="thin"/>
      <bottom/>
    </border>
    <border>
      <left style="thin"/>
      <right/>
      <top/>
      <bottom style="thin"/>
    </border>
    <border>
      <left/>
      <right/>
      <top/>
      <bottom style="thin"/>
    </border>
    <border>
      <left/>
      <right style="thin"/>
      <top/>
      <bottom style="thin"/>
    </border>
    <border>
      <left style="thin"/>
      <right style="thin"/>
      <top style="thin"/>
      <bottom/>
    </border>
    <border>
      <left style="thin"/>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0" borderId="3" applyNumberFormat="0" applyFill="0" applyAlignment="0" applyProtection="0"/>
    <xf numFmtId="0" fontId="44" fillId="0" borderId="0" applyNumberFormat="0" applyFill="0" applyBorder="0" applyAlignment="0" applyProtection="0"/>
    <xf numFmtId="0" fontId="45" fillId="28" borderId="0" applyNumberFormat="0" applyBorder="0" applyAlignment="0" applyProtection="0"/>
    <xf numFmtId="0" fontId="46" fillId="0" borderId="0" applyNumberFormat="0" applyFill="0" applyBorder="0" applyAlignment="0" applyProtection="0"/>
    <xf numFmtId="0" fontId="47" fillId="29"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48" fillId="0" borderId="4" applyNumberFormat="0" applyFill="0" applyAlignment="0" applyProtection="0"/>
    <xf numFmtId="0" fontId="49" fillId="0" borderId="5" applyNumberFormat="0" applyFill="0" applyAlignment="0" applyProtection="0"/>
    <xf numFmtId="0" fontId="50" fillId="0" borderId="6" applyNumberFormat="0" applyFill="0" applyAlignment="0" applyProtection="0"/>
    <xf numFmtId="0" fontId="50" fillId="0" borderId="0" applyNumberFormat="0" applyFill="0" applyBorder="0" applyAlignment="0" applyProtection="0"/>
    <xf numFmtId="0" fontId="51" fillId="30" borderId="0" applyNumberFormat="0" applyBorder="0" applyAlignment="0" applyProtection="0"/>
    <xf numFmtId="0" fontId="0" fillId="31" borderId="7" applyNumberFormat="0" applyFont="0" applyAlignment="0" applyProtection="0"/>
    <xf numFmtId="0" fontId="52" fillId="32" borderId="0" applyNumberFormat="0" applyBorder="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26" borderId="9" applyNumberFormat="0" applyAlignment="0" applyProtection="0"/>
    <xf numFmtId="16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cellStyleXfs>
  <cellXfs count="211">
    <xf numFmtId="0" fontId="0" fillId="0" borderId="0" xfId="0" applyFont="1" applyAlignment="1">
      <alignment/>
    </xf>
    <xf numFmtId="0" fontId="58" fillId="0" borderId="10" xfId="0" applyFont="1" applyBorder="1" applyAlignment="1">
      <alignment vertical="center" wrapText="1"/>
    </xf>
    <xf numFmtId="0" fontId="58" fillId="0" borderId="11" xfId="0" applyFont="1" applyBorder="1" applyAlignment="1">
      <alignment vertical="center" wrapText="1"/>
    </xf>
    <xf numFmtId="0" fontId="59" fillId="0" borderId="12" xfId="0" applyFont="1" applyBorder="1" applyAlignment="1">
      <alignment vertical="center" wrapText="1"/>
    </xf>
    <xf numFmtId="0" fontId="59" fillId="0" borderId="13" xfId="0" applyFont="1" applyBorder="1" applyAlignment="1">
      <alignment vertical="center" wrapText="1"/>
    </xf>
    <xf numFmtId="0" fontId="0" fillId="0" borderId="10" xfId="0" applyBorder="1" applyAlignment="1">
      <alignment/>
    </xf>
    <xf numFmtId="0" fontId="60" fillId="0" borderId="0" xfId="0" applyFont="1" applyAlignment="1">
      <alignment horizontal="right"/>
    </xf>
    <xf numFmtId="0" fontId="61" fillId="0" borderId="0" xfId="0" applyFont="1" applyBorder="1" applyAlignment="1">
      <alignment/>
    </xf>
    <xf numFmtId="0" fontId="61" fillId="0" borderId="0" xfId="0" applyFont="1" applyAlignment="1">
      <alignment/>
    </xf>
    <xf numFmtId="0" fontId="61" fillId="0" borderId="0" xfId="0" applyFont="1" applyFill="1" applyAlignment="1">
      <alignment/>
    </xf>
    <xf numFmtId="0" fontId="60" fillId="0" borderId="0" xfId="0" applyFont="1" applyBorder="1" applyAlignment="1">
      <alignment horizontal="center" vertical="center" wrapText="1"/>
    </xf>
    <xf numFmtId="0" fontId="61" fillId="0" borderId="0" xfId="0" applyFont="1" applyBorder="1" applyAlignment="1" applyProtection="1">
      <alignment horizontal="center"/>
      <protection locked="0"/>
    </xf>
    <xf numFmtId="0" fontId="61" fillId="0" borderId="0" xfId="0" applyFont="1" applyBorder="1" applyAlignment="1">
      <alignment horizontal="center"/>
    </xf>
    <xf numFmtId="0" fontId="61" fillId="33" borderId="14" xfId="0" applyFont="1" applyFill="1" applyBorder="1" applyAlignment="1">
      <alignment vertical="center"/>
    </xf>
    <xf numFmtId="0" fontId="61" fillId="0" borderId="0" xfId="0" applyFont="1" applyFill="1" applyBorder="1" applyAlignment="1">
      <alignment horizontal="center"/>
    </xf>
    <xf numFmtId="0" fontId="61" fillId="33" borderId="14" xfId="0" applyFont="1" applyFill="1" applyBorder="1" applyAlignment="1">
      <alignment horizontal="left" vertical="center"/>
    </xf>
    <xf numFmtId="0" fontId="61" fillId="0" borderId="0" xfId="0" applyFont="1" applyBorder="1" applyAlignment="1">
      <alignment vertical="top"/>
    </xf>
    <xf numFmtId="0" fontId="61" fillId="0" borderId="0" xfId="0" applyFont="1" applyBorder="1" applyAlignment="1">
      <alignment vertical="center" wrapText="1"/>
    </xf>
    <xf numFmtId="0" fontId="61" fillId="0" borderId="0" xfId="0" applyFont="1" applyBorder="1" applyAlignment="1">
      <alignment vertical="center"/>
    </xf>
    <xf numFmtId="0" fontId="61" fillId="0" borderId="0" xfId="0" applyFont="1" applyBorder="1" applyAlignment="1">
      <alignment horizontal="center" vertical="top" wrapText="1"/>
    </xf>
    <xf numFmtId="0" fontId="61" fillId="0" borderId="0" xfId="0" applyFont="1" applyFill="1" applyAlignment="1">
      <alignment horizontal="left"/>
    </xf>
    <xf numFmtId="0" fontId="61" fillId="0" borderId="0" xfId="0" applyFont="1" applyAlignment="1">
      <alignment horizontal="left"/>
    </xf>
    <xf numFmtId="0" fontId="61" fillId="0" borderId="0" xfId="0" applyFont="1" applyFill="1" applyBorder="1" applyAlignment="1">
      <alignment/>
    </xf>
    <xf numFmtId="0" fontId="60" fillId="0" borderId="0" xfId="0" applyFont="1" applyBorder="1" applyAlignment="1">
      <alignment vertical="center"/>
    </xf>
    <xf numFmtId="0" fontId="42" fillId="34" borderId="14" xfId="0" applyNumberFormat="1" applyFont="1" applyFill="1" applyBorder="1" applyAlignment="1" applyProtection="1">
      <alignment horizontal="center" vertical="top" wrapText="1"/>
      <protection/>
    </xf>
    <xf numFmtId="0" fontId="39" fillId="0" borderId="14" xfId="0" applyFont="1" applyBorder="1" applyAlignment="1">
      <alignment horizontal="left"/>
    </xf>
    <xf numFmtId="0" fontId="42" fillId="34" borderId="15" xfId="0" applyNumberFormat="1" applyFont="1" applyFill="1" applyBorder="1" applyAlignment="1" applyProtection="1">
      <alignment horizontal="center" vertical="top" wrapText="1"/>
      <protection/>
    </xf>
    <xf numFmtId="0" fontId="42" fillId="34" borderId="0" xfId="0" applyNumberFormat="1" applyFont="1" applyFill="1" applyBorder="1" applyAlignment="1" applyProtection="1">
      <alignment horizontal="center" vertical="top" wrapText="1"/>
      <protection/>
    </xf>
    <xf numFmtId="1" fontId="61" fillId="0" borderId="0" xfId="0" applyNumberFormat="1" applyFont="1" applyAlignment="1">
      <alignment/>
    </xf>
    <xf numFmtId="0" fontId="61" fillId="33" borderId="14" xfId="0" applyFont="1" applyFill="1" applyBorder="1" applyAlignment="1">
      <alignment horizontal="left" vertical="center"/>
    </xf>
    <xf numFmtId="0" fontId="0" fillId="0" borderId="0" xfId="0" applyAlignment="1">
      <alignment horizontal="center"/>
    </xf>
    <xf numFmtId="0" fontId="61" fillId="0" borderId="0" xfId="0" applyFont="1" applyAlignment="1">
      <alignment horizontal="center"/>
    </xf>
    <xf numFmtId="0" fontId="61" fillId="0" borderId="0" xfId="0" applyFont="1" applyBorder="1" applyAlignment="1">
      <alignment horizontal="center" wrapText="1"/>
    </xf>
    <xf numFmtId="165" fontId="61" fillId="0" borderId="0" xfId="0" applyNumberFormat="1" applyFont="1" applyBorder="1" applyAlignment="1">
      <alignment horizontal="center"/>
    </xf>
    <xf numFmtId="165" fontId="61" fillId="0" borderId="0" xfId="61" applyNumberFormat="1" applyFont="1" applyBorder="1" applyAlignment="1">
      <alignment horizontal="center"/>
    </xf>
    <xf numFmtId="0" fontId="61" fillId="0" borderId="0" xfId="0" applyFont="1" applyBorder="1" applyAlignment="1">
      <alignment horizontal="center" vertical="center"/>
    </xf>
    <xf numFmtId="0" fontId="62" fillId="0" borderId="0" xfId="0" applyFont="1" applyBorder="1" applyAlignment="1">
      <alignment vertical="center" wrapText="1"/>
    </xf>
    <xf numFmtId="0" fontId="59" fillId="0" borderId="10" xfId="0" applyFont="1" applyBorder="1" applyAlignment="1">
      <alignment/>
    </xf>
    <xf numFmtId="0" fontId="63" fillId="0" borderId="10" xfId="0" applyFont="1" applyBorder="1" applyAlignment="1">
      <alignment vertical="center"/>
    </xf>
    <xf numFmtId="0" fontId="59" fillId="0" borderId="10" xfId="0" applyFont="1" applyBorder="1" applyAlignment="1">
      <alignment vertical="center" wrapText="1"/>
    </xf>
    <xf numFmtId="0" fontId="0" fillId="35" borderId="14" xfId="0" applyFill="1" applyBorder="1" applyAlignment="1">
      <alignment horizontal="center"/>
    </xf>
    <xf numFmtId="0" fontId="0" fillId="0" borderId="14" xfId="0" applyBorder="1" applyAlignment="1">
      <alignment horizontal="center"/>
    </xf>
    <xf numFmtId="0" fontId="0" fillId="13" borderId="14" xfId="0" applyFill="1" applyBorder="1" applyAlignment="1">
      <alignment horizontal="center"/>
    </xf>
    <xf numFmtId="0" fontId="0" fillId="19" borderId="14" xfId="0" applyFill="1" applyBorder="1" applyAlignment="1">
      <alignment horizontal="center"/>
    </xf>
    <xf numFmtId="0" fontId="3" fillId="35" borderId="14" xfId="0" applyNumberFormat="1" applyFont="1" applyFill="1" applyBorder="1" applyAlignment="1" applyProtection="1">
      <alignment horizontal="center" vertical="center" wrapText="1"/>
      <protection/>
    </xf>
    <xf numFmtId="0" fontId="3" fillId="10" borderId="14" xfId="0" applyNumberFormat="1" applyFont="1" applyFill="1" applyBorder="1" applyAlignment="1" applyProtection="1">
      <alignment horizontal="center" wrapText="1"/>
      <protection/>
    </xf>
    <xf numFmtId="0" fontId="3" fillId="11" borderId="14" xfId="0" applyNumberFormat="1" applyFont="1" applyFill="1" applyBorder="1" applyAlignment="1" applyProtection="1">
      <alignment horizontal="center" wrapText="1"/>
      <protection/>
    </xf>
    <xf numFmtId="0" fontId="3" fillId="19" borderId="14" xfId="0" applyNumberFormat="1" applyFont="1" applyFill="1" applyBorder="1" applyAlignment="1" applyProtection="1">
      <alignment horizontal="center" vertical="center" wrapText="1"/>
      <protection/>
    </xf>
    <xf numFmtId="0" fontId="3" fillId="7" borderId="14" xfId="0" applyNumberFormat="1" applyFont="1" applyFill="1" applyBorder="1" applyAlignment="1" applyProtection="1">
      <alignment horizontal="center" wrapText="1"/>
      <protection/>
    </xf>
    <xf numFmtId="0" fontId="3" fillId="0" borderId="14" xfId="0" applyNumberFormat="1" applyFont="1" applyFill="1" applyBorder="1" applyAlignment="1" applyProtection="1">
      <alignment horizontal="center" wrapText="1"/>
      <protection/>
    </xf>
    <xf numFmtId="0" fontId="0" fillId="10" borderId="14" xfId="0" applyFill="1" applyBorder="1" applyAlignment="1">
      <alignment horizontal="center"/>
    </xf>
    <xf numFmtId="0" fontId="3" fillId="10" borderId="14" xfId="0" applyNumberFormat="1" applyFont="1" applyFill="1" applyBorder="1" applyAlignment="1" applyProtection="1">
      <alignment horizontal="center" vertical="center" wrapText="1"/>
      <protection/>
    </xf>
    <xf numFmtId="0" fontId="3" fillId="9" borderId="14" xfId="0" applyNumberFormat="1" applyFont="1" applyFill="1" applyBorder="1" applyAlignment="1" applyProtection="1">
      <alignment horizontal="center" vertical="center" wrapText="1"/>
      <protection/>
    </xf>
    <xf numFmtId="0" fontId="3" fillId="13" borderId="14" xfId="0" applyNumberFormat="1" applyFont="1" applyFill="1" applyBorder="1" applyAlignment="1" applyProtection="1">
      <alignment horizontal="center" vertical="center" wrapText="1"/>
      <protection/>
    </xf>
    <xf numFmtId="0" fontId="61" fillId="0" borderId="0" xfId="0" applyFont="1" applyFill="1" applyAlignment="1">
      <alignment horizontal="center"/>
    </xf>
    <xf numFmtId="0" fontId="61" fillId="33" borderId="14" xfId="0" applyFont="1" applyFill="1" applyBorder="1" applyAlignment="1">
      <alignment horizontal="left" vertical="top" wrapText="1"/>
    </xf>
    <xf numFmtId="0" fontId="61" fillId="33" borderId="16" xfId="0" applyFont="1" applyFill="1" applyBorder="1" applyAlignment="1" applyProtection="1">
      <alignment horizontal="center" vertical="center" wrapText="1"/>
      <protection/>
    </xf>
    <xf numFmtId="0" fontId="61" fillId="33" borderId="14" xfId="0" applyFont="1" applyFill="1" applyBorder="1" applyAlignment="1">
      <alignment horizontal="center" vertical="center"/>
    </xf>
    <xf numFmtId="0" fontId="0" fillId="0" borderId="0" xfId="0" applyBorder="1" applyAlignment="1">
      <alignment horizontal="center"/>
    </xf>
    <xf numFmtId="0" fontId="0" fillId="13" borderId="0" xfId="0" applyFill="1" applyBorder="1" applyAlignment="1">
      <alignment horizontal="center"/>
    </xf>
    <xf numFmtId="0" fontId="3" fillId="7" borderId="0" xfId="0" applyNumberFormat="1" applyFont="1" applyFill="1" applyBorder="1" applyAlignment="1" applyProtection="1">
      <alignment horizontal="center" wrapText="1"/>
      <protection/>
    </xf>
    <xf numFmtId="0" fontId="61" fillId="0" borderId="0" xfId="0" applyFont="1" applyFill="1" applyBorder="1" applyAlignment="1">
      <alignment horizontal="left"/>
    </xf>
    <xf numFmtId="0" fontId="39" fillId="0" borderId="14" xfId="0" applyFont="1" applyBorder="1" applyAlignment="1">
      <alignment horizontal="center"/>
    </xf>
    <xf numFmtId="0" fontId="39" fillId="0" borderId="0" xfId="0" applyFont="1" applyBorder="1" applyAlignment="1">
      <alignment horizontal="center"/>
    </xf>
    <xf numFmtId="0" fontId="64" fillId="36" borderId="17" xfId="0" applyFont="1" applyFill="1" applyBorder="1" applyAlignment="1">
      <alignment/>
    </xf>
    <xf numFmtId="0" fontId="64" fillId="36" borderId="18" xfId="0" applyFont="1" applyFill="1" applyBorder="1" applyAlignment="1">
      <alignment/>
    </xf>
    <xf numFmtId="0" fontId="64" fillId="36" borderId="16" xfId="0" applyFont="1" applyFill="1" applyBorder="1" applyAlignment="1">
      <alignment/>
    </xf>
    <xf numFmtId="0" fontId="42" fillId="34" borderId="14" xfId="0" applyNumberFormat="1" applyFont="1" applyFill="1" applyBorder="1" applyAlignment="1" applyProtection="1">
      <alignment horizontal="center" vertical="top"/>
      <protection/>
    </xf>
    <xf numFmtId="0" fontId="39" fillId="0" borderId="14" xfId="0" applyFont="1" applyBorder="1" applyAlignment="1">
      <alignment/>
    </xf>
    <xf numFmtId="0" fontId="0" fillId="0" borderId="0" xfId="0" applyFill="1" applyAlignment="1">
      <alignment/>
    </xf>
    <xf numFmtId="0" fontId="0" fillId="0" borderId="14" xfId="0" applyFill="1" applyBorder="1" applyAlignment="1">
      <alignment horizontal="center"/>
    </xf>
    <xf numFmtId="0" fontId="3" fillId="37" borderId="14" xfId="0" applyNumberFormat="1" applyFont="1" applyFill="1" applyBorder="1" applyAlignment="1" applyProtection="1">
      <alignment horizontal="center" vertical="center" wrapText="1"/>
      <protection/>
    </xf>
    <xf numFmtId="0" fontId="61" fillId="0" borderId="0" xfId="0" applyFont="1" applyBorder="1" applyAlignment="1" applyProtection="1">
      <alignment horizontal="left"/>
      <protection locked="0"/>
    </xf>
    <xf numFmtId="0" fontId="0" fillId="38" borderId="14" xfId="0" applyFill="1" applyBorder="1" applyAlignment="1">
      <alignment horizontal="center"/>
    </xf>
    <xf numFmtId="0" fontId="0" fillId="0" borderId="0" xfId="0" applyFill="1" applyBorder="1" applyAlignment="1">
      <alignment horizontal="center"/>
    </xf>
    <xf numFmtId="0" fontId="42" fillId="39" borderId="14" xfId="0" applyNumberFormat="1" applyFont="1" applyFill="1" applyBorder="1" applyAlignment="1" applyProtection="1">
      <alignment horizontal="center" vertical="top" wrapText="1"/>
      <protection/>
    </xf>
    <xf numFmtId="0" fontId="0" fillId="39" borderId="14" xfId="0" applyFill="1" applyBorder="1" applyAlignment="1">
      <alignment horizontal="center"/>
    </xf>
    <xf numFmtId="0" fontId="61" fillId="33" borderId="17" xfId="0" applyFont="1" applyFill="1" applyBorder="1" applyAlignment="1">
      <alignment vertical="center"/>
    </xf>
    <xf numFmtId="0" fontId="0" fillId="36" borderId="14" xfId="0" applyFill="1" applyBorder="1" applyAlignment="1">
      <alignment horizontal="center"/>
    </xf>
    <xf numFmtId="0" fontId="64" fillId="36" borderId="0" xfId="0" applyFont="1" applyFill="1" applyBorder="1" applyAlignment="1">
      <alignment/>
    </xf>
    <xf numFmtId="0" fontId="0" fillId="37" borderId="14" xfId="0" applyFill="1" applyBorder="1" applyAlignment="1">
      <alignment horizontal="center"/>
    </xf>
    <xf numFmtId="0" fontId="3" fillId="0" borderId="14" xfId="0" applyNumberFormat="1" applyFont="1" applyFill="1" applyBorder="1" applyAlignment="1" applyProtection="1">
      <alignment horizontal="center" vertical="center" wrapText="1"/>
      <protection/>
    </xf>
    <xf numFmtId="0" fontId="3" fillId="37" borderId="14" xfId="0" applyNumberFormat="1" applyFont="1" applyFill="1" applyBorder="1" applyAlignment="1" applyProtection="1">
      <alignment horizontal="center" wrapText="1"/>
      <protection/>
    </xf>
    <xf numFmtId="0" fontId="61" fillId="0" borderId="0" xfId="0" applyFont="1" applyBorder="1" applyAlignment="1">
      <alignment horizontal="left"/>
    </xf>
    <xf numFmtId="0" fontId="0" fillId="36" borderId="0" xfId="0" applyFill="1" applyAlignment="1">
      <alignment horizontal="left"/>
    </xf>
    <xf numFmtId="0" fontId="0" fillId="0" borderId="0" xfId="0" applyAlignment="1">
      <alignment horizontal="left"/>
    </xf>
    <xf numFmtId="14" fontId="0" fillId="36" borderId="0" xfId="0" applyNumberFormat="1" applyFill="1" applyAlignment="1">
      <alignment horizontal="left"/>
    </xf>
    <xf numFmtId="0" fontId="0" fillId="13" borderId="0" xfId="0" applyFill="1" applyAlignment="1">
      <alignment/>
    </xf>
    <xf numFmtId="0" fontId="0" fillId="0" borderId="0" xfId="0" applyAlignment="1">
      <alignment/>
    </xf>
    <xf numFmtId="0" fontId="3" fillId="35" borderId="14" xfId="0" applyNumberFormat="1" applyFont="1" applyFill="1" applyBorder="1" applyAlignment="1" applyProtection="1">
      <alignment horizontal="center" vertical="center"/>
      <protection/>
    </xf>
    <xf numFmtId="1" fontId="3" fillId="4" borderId="14" xfId="0" applyNumberFormat="1" applyFont="1" applyFill="1" applyBorder="1" applyAlignment="1" applyProtection="1">
      <alignment horizontal="left"/>
      <protection/>
    </xf>
    <xf numFmtId="0" fontId="3" fillId="4" borderId="14" xfId="0" applyNumberFormat="1" applyFont="1" applyFill="1" applyBorder="1" applyAlignment="1" applyProtection="1">
      <alignment horizontal="left" vertical="center"/>
      <protection/>
    </xf>
    <xf numFmtId="0" fontId="3" fillId="4" borderId="14" xfId="0" applyNumberFormat="1" applyFont="1" applyFill="1" applyBorder="1" applyAlignment="1" applyProtection="1">
      <alignment horizontal="center" vertical="center" wrapText="1"/>
      <protection/>
    </xf>
    <xf numFmtId="0" fontId="3" fillId="4" borderId="14" xfId="0" applyNumberFormat="1" applyFont="1" applyFill="1" applyBorder="1" applyAlignment="1" applyProtection="1">
      <alignment horizontal="left" vertical="top"/>
      <protection/>
    </xf>
    <xf numFmtId="0" fontId="3" fillId="4" borderId="14" xfId="0" applyNumberFormat="1" applyFont="1" applyFill="1" applyBorder="1" applyAlignment="1" applyProtection="1">
      <alignment horizontal="left"/>
      <protection/>
    </xf>
    <xf numFmtId="1" fontId="3" fillId="4" borderId="14" xfId="0" applyNumberFormat="1" applyFont="1" applyFill="1" applyBorder="1" applyAlignment="1" applyProtection="1">
      <alignment horizontal="left" vertical="top"/>
      <protection/>
    </xf>
    <xf numFmtId="0" fontId="3" fillId="4" borderId="14" xfId="0" applyFont="1" applyFill="1" applyBorder="1" applyAlignment="1" applyProtection="1">
      <alignment horizontal="left" vertical="top" wrapText="1"/>
      <protection/>
    </xf>
    <xf numFmtId="0" fontId="3" fillId="4" borderId="14" xfId="0" applyFont="1" applyFill="1" applyBorder="1" applyAlignment="1" applyProtection="1">
      <alignment horizontal="left" vertical="top"/>
      <protection/>
    </xf>
    <xf numFmtId="0" fontId="39" fillId="4" borderId="14" xfId="0" applyFont="1" applyFill="1" applyBorder="1" applyAlignment="1">
      <alignment/>
    </xf>
    <xf numFmtId="0" fontId="3" fillId="4" borderId="14" xfId="0" applyNumberFormat="1" applyFont="1" applyFill="1" applyBorder="1" applyAlignment="1" applyProtection="1">
      <alignment horizontal="left" wrapText="1"/>
      <protection/>
    </xf>
    <xf numFmtId="0" fontId="39" fillId="4" borderId="14" xfId="0" applyFont="1" applyFill="1" applyBorder="1" applyAlignment="1">
      <alignment vertical="top"/>
    </xf>
    <xf numFmtId="0" fontId="3" fillId="4" borderId="14" xfId="0" applyNumberFormat="1" applyFont="1" applyFill="1" applyBorder="1" applyAlignment="1" applyProtection="1">
      <alignment horizontal="center" vertical="top" wrapText="1"/>
      <protection/>
    </xf>
    <xf numFmtId="0" fontId="3" fillId="4" borderId="14" xfId="0" applyNumberFormat="1" applyFont="1" applyFill="1" applyBorder="1" applyAlignment="1" applyProtection="1">
      <alignment horizontal="center" wrapText="1"/>
      <protection/>
    </xf>
    <xf numFmtId="1" fontId="3" fillId="4" borderId="14" xfId="0" applyNumberFormat="1" applyFont="1" applyFill="1" applyBorder="1" applyAlignment="1" applyProtection="1">
      <alignment horizontal="left" vertical="center"/>
      <protection/>
    </xf>
    <xf numFmtId="0" fontId="3" fillId="4" borderId="14" xfId="0" applyFont="1" applyFill="1" applyBorder="1" applyAlignment="1">
      <alignment/>
    </xf>
    <xf numFmtId="1" fontId="3" fillId="4" borderId="14" xfId="0" applyNumberFormat="1" applyFont="1" applyFill="1" applyBorder="1" applyAlignment="1" applyProtection="1">
      <alignment vertical="top"/>
      <protection/>
    </xf>
    <xf numFmtId="0" fontId="3" fillId="4" borderId="14" xfId="0" applyNumberFormat="1" applyFont="1" applyFill="1" applyBorder="1" applyAlignment="1" applyProtection="1">
      <alignment vertical="top"/>
      <protection/>
    </xf>
    <xf numFmtId="0" fontId="39" fillId="4" borderId="14" xfId="0" applyFont="1" applyFill="1" applyBorder="1" applyAlignment="1">
      <alignment/>
    </xf>
    <xf numFmtId="0" fontId="3" fillId="4" borderId="19" xfId="0" applyNumberFormat="1" applyFont="1" applyFill="1" applyBorder="1" applyAlignment="1" applyProtection="1">
      <alignment horizontal="left" vertical="center" wrapText="1"/>
      <protection/>
    </xf>
    <xf numFmtId="0" fontId="3" fillId="4" borderId="14" xfId="0" applyNumberFormat="1" applyFont="1" applyFill="1" applyBorder="1" applyAlignment="1" applyProtection="1">
      <alignment horizontal="center" vertical="center"/>
      <protection/>
    </xf>
    <xf numFmtId="0" fontId="3" fillId="4" borderId="14" xfId="0" applyNumberFormat="1" applyFont="1" applyFill="1" applyBorder="1" applyAlignment="1" applyProtection="1">
      <alignment horizontal="left" vertical="center" wrapText="1"/>
      <protection/>
    </xf>
    <xf numFmtId="0" fontId="31" fillId="13" borderId="14" xfId="0" applyFont="1" applyFill="1" applyBorder="1" applyAlignment="1">
      <alignment horizontal="center"/>
    </xf>
    <xf numFmtId="0" fontId="0" fillId="0" borderId="0" xfId="0" applyAlignment="1">
      <alignment wrapText="1"/>
    </xf>
    <xf numFmtId="0" fontId="61" fillId="40" borderId="14" xfId="0" applyFont="1" applyFill="1" applyBorder="1" applyAlignment="1" applyProtection="1">
      <alignment horizontal="left" vertical="center"/>
      <protection locked="0"/>
    </xf>
    <xf numFmtId="0" fontId="61" fillId="40" borderId="14" xfId="0" applyFont="1" applyFill="1" applyBorder="1" applyAlignment="1" applyProtection="1">
      <alignment horizontal="center" vertical="center"/>
      <protection locked="0"/>
    </xf>
    <xf numFmtId="0" fontId="60" fillId="41" borderId="20" xfId="0" applyFont="1" applyFill="1" applyBorder="1" applyAlignment="1">
      <alignment vertical="center"/>
    </xf>
    <xf numFmtId="0" fontId="60" fillId="41" borderId="20" xfId="0" applyFont="1" applyFill="1" applyBorder="1" applyAlignment="1">
      <alignment horizontal="center" vertical="center"/>
    </xf>
    <xf numFmtId="0" fontId="61" fillId="42" borderId="14" xfId="0" applyFont="1" applyFill="1" applyBorder="1" applyAlignment="1">
      <alignment horizontal="center" vertical="center"/>
    </xf>
    <xf numFmtId="0" fontId="61" fillId="43" borderId="14" xfId="0" applyFont="1" applyFill="1" applyBorder="1" applyAlignment="1">
      <alignment horizontal="left" vertical="center"/>
    </xf>
    <xf numFmtId="0" fontId="60" fillId="43" borderId="14" xfId="0" applyFont="1" applyFill="1" applyBorder="1" applyAlignment="1">
      <alignment vertical="center"/>
    </xf>
    <xf numFmtId="0" fontId="5" fillId="0" borderId="0" xfId="0" applyFont="1" applyAlignment="1">
      <alignment/>
    </xf>
    <xf numFmtId="0" fontId="65" fillId="0" borderId="0" xfId="0" applyFont="1" applyAlignment="1">
      <alignment/>
    </xf>
    <xf numFmtId="0" fontId="65" fillId="0" borderId="0" xfId="0" applyFont="1" applyAlignment="1">
      <alignment wrapText="1"/>
    </xf>
    <xf numFmtId="0" fontId="66" fillId="44" borderId="14" xfId="0" applyFont="1" applyFill="1" applyBorder="1" applyAlignment="1" applyProtection="1">
      <alignment/>
      <protection/>
    </xf>
    <xf numFmtId="0" fontId="66" fillId="44" borderId="14" xfId="0" applyFont="1" applyFill="1" applyBorder="1" applyAlignment="1" applyProtection="1">
      <alignment wrapText="1"/>
      <protection/>
    </xf>
    <xf numFmtId="0" fontId="63" fillId="0" borderId="14" xfId="0" applyFont="1" applyBorder="1" applyAlignment="1" applyProtection="1">
      <alignment/>
      <protection/>
    </xf>
    <xf numFmtId="0" fontId="63" fillId="0" borderId="14" xfId="0" applyFont="1" applyBorder="1" applyAlignment="1" applyProtection="1">
      <alignment wrapText="1"/>
      <protection/>
    </xf>
    <xf numFmtId="0" fontId="6" fillId="0" borderId="14" xfId="0" applyFont="1" applyFill="1" applyBorder="1" applyAlignment="1" applyProtection="1">
      <alignment horizontal="left" vertical="top" wrapText="1"/>
      <protection/>
    </xf>
    <xf numFmtId="0" fontId="6" fillId="0" borderId="14" xfId="0" applyFont="1" applyFill="1" applyBorder="1" applyAlignment="1" applyProtection="1">
      <alignment horizontal="left" vertical="top"/>
      <protection/>
    </xf>
    <xf numFmtId="0" fontId="67" fillId="0" borderId="14" xfId="0" applyFont="1" applyFill="1" applyBorder="1" applyAlignment="1" applyProtection="1">
      <alignment wrapText="1"/>
      <protection/>
    </xf>
    <xf numFmtId="0" fontId="67" fillId="45" borderId="14" xfId="0" applyFont="1" applyFill="1" applyBorder="1" applyAlignment="1" applyProtection="1">
      <alignment horizontal="center"/>
      <protection/>
    </xf>
    <xf numFmtId="0" fontId="61" fillId="46" borderId="14" xfId="0" applyFont="1" applyFill="1" applyBorder="1" applyAlignment="1">
      <alignment horizontal="center" vertical="center"/>
    </xf>
    <xf numFmtId="0" fontId="61" fillId="46" borderId="16" xfId="0" applyFont="1" applyFill="1" applyBorder="1" applyAlignment="1" applyProtection="1">
      <alignment horizontal="center" vertical="center" wrapText="1"/>
      <protection/>
    </xf>
    <xf numFmtId="14" fontId="61" fillId="47" borderId="14" xfId="0" applyNumberFormat="1" applyFont="1" applyFill="1" applyBorder="1" applyAlignment="1" applyProtection="1">
      <alignment horizontal="left" vertical="center"/>
      <protection locked="0"/>
    </xf>
    <xf numFmtId="14" fontId="61" fillId="47" borderId="14" xfId="0" applyNumberFormat="1" applyFont="1" applyFill="1" applyBorder="1" applyAlignment="1" applyProtection="1">
      <alignment horizontal="center" vertical="center"/>
      <protection locked="0"/>
    </xf>
    <xf numFmtId="0" fontId="67" fillId="47" borderId="14" xfId="0" applyFont="1" applyFill="1" applyBorder="1" applyAlignment="1" applyProtection="1">
      <alignment wrapText="1"/>
      <protection/>
    </xf>
    <xf numFmtId="14" fontId="61" fillId="47" borderId="14" xfId="0" applyNumberFormat="1" applyFont="1" applyFill="1" applyBorder="1" applyAlignment="1" applyProtection="1">
      <alignment vertical="center"/>
      <protection locked="0"/>
    </xf>
    <xf numFmtId="1" fontId="3" fillId="36" borderId="14" xfId="0" applyNumberFormat="1" applyFont="1" applyFill="1" applyBorder="1" applyAlignment="1" applyProtection="1">
      <alignment horizontal="left"/>
      <protection/>
    </xf>
    <xf numFmtId="1" fontId="3" fillId="0" borderId="14" xfId="0" applyNumberFormat="1" applyFont="1" applyFill="1" applyBorder="1" applyAlignment="1" applyProtection="1">
      <alignment horizontal="left"/>
      <protection/>
    </xf>
    <xf numFmtId="0" fontId="3" fillId="36" borderId="14" xfId="0" applyNumberFormat="1" applyFont="1" applyFill="1" applyBorder="1" applyAlignment="1" applyProtection="1">
      <alignment horizontal="left" vertical="top"/>
      <protection/>
    </xf>
    <xf numFmtId="0" fontId="3" fillId="36" borderId="14" xfId="0" applyNumberFormat="1" applyFont="1" applyFill="1" applyBorder="1" applyAlignment="1" applyProtection="1">
      <alignment horizontal="center" vertical="center" wrapText="1"/>
      <protection/>
    </xf>
    <xf numFmtId="0" fontId="3" fillId="36" borderId="14" xfId="0" applyFont="1" applyFill="1" applyBorder="1" applyAlignment="1" applyProtection="1">
      <alignment horizontal="left" vertical="top"/>
      <protection/>
    </xf>
    <xf numFmtId="1" fontId="3" fillId="36" borderId="14" xfId="0" applyNumberFormat="1" applyFont="1" applyFill="1" applyBorder="1" applyAlignment="1" applyProtection="1">
      <alignment horizontal="left" vertical="top"/>
      <protection/>
    </xf>
    <xf numFmtId="0" fontId="3" fillId="0" borderId="14" xfId="0" applyFont="1" applyFill="1" applyBorder="1" applyAlignment="1" applyProtection="1">
      <alignment horizontal="left" vertical="top"/>
      <protection/>
    </xf>
    <xf numFmtId="0" fontId="3" fillId="0" borderId="14" xfId="0" applyNumberFormat="1" applyFont="1" applyFill="1" applyBorder="1" applyAlignment="1" applyProtection="1">
      <alignment horizontal="left" vertical="top"/>
      <protection/>
    </xf>
    <xf numFmtId="0" fontId="39" fillId="0" borderId="14" xfId="0" applyFont="1" applyFill="1" applyBorder="1" applyAlignment="1">
      <alignment vertical="top"/>
    </xf>
    <xf numFmtId="0" fontId="3" fillId="36" borderId="14" xfId="0" applyNumberFormat="1" applyFont="1" applyFill="1" applyBorder="1" applyAlignment="1" applyProtection="1">
      <alignment horizontal="left" vertical="center"/>
      <protection/>
    </xf>
    <xf numFmtId="0" fontId="0" fillId="0" borderId="0" xfId="0" applyAlignment="1">
      <alignment/>
    </xf>
    <xf numFmtId="0" fontId="3" fillId="0" borderId="14" xfId="0" applyNumberFormat="1" applyFont="1" applyFill="1" applyBorder="1" applyAlignment="1" applyProtection="1">
      <alignment horizontal="left" vertical="center" wrapText="1"/>
      <protection/>
    </xf>
    <xf numFmtId="0" fontId="3" fillId="36" borderId="14" xfId="0" applyNumberFormat="1" applyFont="1" applyFill="1" applyBorder="1" applyAlignment="1" applyProtection="1">
      <alignment horizontal="left"/>
      <protection/>
    </xf>
    <xf numFmtId="0" fontId="3" fillId="36" borderId="14" xfId="0" applyFont="1" applyFill="1" applyBorder="1" applyAlignment="1" applyProtection="1">
      <alignment horizontal="center" vertical="top" wrapText="1"/>
      <protection/>
    </xf>
    <xf numFmtId="1" fontId="3" fillId="38" borderId="14" xfId="0" applyNumberFormat="1" applyFont="1" applyFill="1" applyBorder="1" applyAlignment="1" applyProtection="1">
      <alignment horizontal="left"/>
      <protection/>
    </xf>
    <xf numFmtId="0" fontId="3" fillId="38" borderId="14" xfId="0" applyFont="1" applyFill="1" applyBorder="1" applyAlignment="1" applyProtection="1">
      <alignment horizontal="left" vertical="top" wrapText="1"/>
      <protection/>
    </xf>
    <xf numFmtId="1" fontId="3" fillId="38" borderId="14" xfId="0" applyNumberFormat="1" applyFont="1" applyFill="1" applyBorder="1" applyAlignment="1" applyProtection="1">
      <alignment horizontal="left" vertical="center"/>
      <protection/>
    </xf>
    <xf numFmtId="1" fontId="3" fillId="38" borderId="14" xfId="0" applyNumberFormat="1" applyFont="1" applyFill="1" applyBorder="1" applyAlignment="1" applyProtection="1">
      <alignment horizontal="left" vertical="top"/>
      <protection/>
    </xf>
    <xf numFmtId="0" fontId="3" fillId="13" borderId="14" xfId="0" applyNumberFormat="1" applyFont="1" applyFill="1" applyBorder="1" applyAlignment="1" applyProtection="1">
      <alignment horizontal="left" vertical="center"/>
      <protection/>
    </xf>
    <xf numFmtId="0" fontId="61" fillId="36" borderId="14" xfId="0" applyFont="1" applyFill="1" applyBorder="1" applyAlignment="1">
      <alignment horizontal="left"/>
    </xf>
    <xf numFmtId="0" fontId="68" fillId="0" borderId="14" xfId="0" applyFont="1" applyFill="1" applyBorder="1" applyAlignment="1">
      <alignment horizontal="center"/>
    </xf>
    <xf numFmtId="0" fontId="68" fillId="0" borderId="0" xfId="0" applyFont="1" applyFill="1" applyAlignment="1">
      <alignment horizontal="center"/>
    </xf>
    <xf numFmtId="0" fontId="68" fillId="0" borderId="0" xfId="0" applyFont="1" applyFill="1" applyAlignment="1">
      <alignment/>
    </xf>
    <xf numFmtId="0" fontId="68" fillId="36" borderId="0" xfId="0" applyFont="1" applyFill="1" applyAlignment="1">
      <alignment horizontal="center"/>
    </xf>
    <xf numFmtId="0" fontId="68" fillId="36" borderId="14" xfId="0" applyFont="1" applyFill="1" applyBorder="1" applyAlignment="1">
      <alignment horizontal="center"/>
    </xf>
    <xf numFmtId="0" fontId="3" fillId="36" borderId="14" xfId="0" applyNumberFormat="1" applyFont="1" applyFill="1" applyBorder="1" applyAlignment="1" applyProtection="1">
      <alignment horizontal="center" vertical="center"/>
      <protection/>
    </xf>
    <xf numFmtId="0" fontId="61" fillId="40" borderId="17" xfId="0" applyFont="1" applyFill="1" applyBorder="1" applyAlignment="1" applyProtection="1">
      <alignment horizontal="left" vertical="center"/>
      <protection locked="0"/>
    </xf>
    <xf numFmtId="0" fontId="61" fillId="40" borderId="16" xfId="0" applyFont="1" applyFill="1" applyBorder="1" applyAlignment="1" applyProtection="1">
      <alignment horizontal="left" vertical="center"/>
      <protection locked="0"/>
    </xf>
    <xf numFmtId="0" fontId="61" fillId="43" borderId="16" xfId="0" applyFont="1" applyFill="1" applyBorder="1" applyAlignment="1">
      <alignment horizontal="center" vertical="center"/>
    </xf>
    <xf numFmtId="0" fontId="61" fillId="43" borderId="14" xfId="0" applyFont="1" applyFill="1" applyBorder="1" applyAlignment="1">
      <alignment horizontal="center" vertical="center"/>
    </xf>
    <xf numFmtId="0" fontId="61" fillId="0" borderId="17" xfId="0" applyFont="1" applyFill="1" applyBorder="1" applyAlignment="1" applyProtection="1">
      <alignment horizontal="left" vertical="center"/>
      <protection/>
    </xf>
    <xf numFmtId="0" fontId="61" fillId="0" borderId="18" xfId="0" applyFont="1" applyFill="1" applyBorder="1" applyAlignment="1" applyProtection="1">
      <alignment horizontal="left" vertical="center"/>
      <protection/>
    </xf>
    <xf numFmtId="0" fontId="61" fillId="0" borderId="16" xfId="0" applyFont="1" applyFill="1" applyBorder="1" applyAlignment="1" applyProtection="1">
      <alignment horizontal="left" vertical="center"/>
      <protection/>
    </xf>
    <xf numFmtId="0" fontId="61" fillId="42" borderId="17" xfId="0" applyFont="1" applyFill="1" applyBorder="1" applyAlignment="1">
      <alignment horizontal="center" vertical="center"/>
    </xf>
    <xf numFmtId="0" fontId="61" fillId="42" borderId="16" xfId="0" applyFont="1" applyFill="1" applyBorder="1" applyAlignment="1">
      <alignment horizontal="center" vertical="center"/>
    </xf>
    <xf numFmtId="0" fontId="60" fillId="41" borderId="17" xfId="0" applyFont="1" applyFill="1" applyBorder="1" applyAlignment="1">
      <alignment horizontal="left" vertical="center"/>
    </xf>
    <xf numFmtId="0" fontId="60" fillId="41" borderId="18" xfId="0" applyFont="1" applyFill="1" applyBorder="1" applyAlignment="1">
      <alignment horizontal="left" vertical="center"/>
    </xf>
    <xf numFmtId="0" fontId="60" fillId="41" borderId="16" xfId="0" applyFont="1" applyFill="1" applyBorder="1" applyAlignment="1">
      <alignment horizontal="left" vertical="center"/>
    </xf>
    <xf numFmtId="0" fontId="61" fillId="40" borderId="14" xfId="0" applyFont="1" applyFill="1" applyBorder="1" applyAlignment="1" applyProtection="1">
      <alignment horizontal="left" vertical="center"/>
      <protection locked="0"/>
    </xf>
    <xf numFmtId="0" fontId="61" fillId="47" borderId="21" xfId="0" applyFont="1" applyFill="1" applyBorder="1" applyAlignment="1" applyProtection="1">
      <alignment horizontal="left" vertical="top" wrapText="1"/>
      <protection locked="0"/>
    </xf>
    <xf numFmtId="0" fontId="61" fillId="47" borderId="22" xfId="0" applyFont="1" applyFill="1" applyBorder="1" applyAlignment="1" applyProtection="1">
      <alignment horizontal="left" vertical="top" wrapText="1"/>
      <protection locked="0"/>
    </xf>
    <xf numFmtId="0" fontId="61" fillId="47" borderId="23" xfId="0" applyFont="1" applyFill="1" applyBorder="1" applyAlignment="1" applyProtection="1">
      <alignment horizontal="left" vertical="top" wrapText="1"/>
      <protection locked="0"/>
    </xf>
    <xf numFmtId="0" fontId="61" fillId="0" borderId="17" xfId="0" applyFont="1" applyFill="1" applyBorder="1" applyAlignment="1" applyProtection="1">
      <alignment horizontal="left" vertical="center" wrapText="1"/>
      <protection/>
    </xf>
    <xf numFmtId="0" fontId="61" fillId="0" borderId="18" xfId="0" applyFont="1" applyFill="1" applyBorder="1" applyAlignment="1" applyProtection="1">
      <alignment horizontal="left" vertical="center" wrapText="1"/>
      <protection/>
    </xf>
    <xf numFmtId="0" fontId="61" fillId="0" borderId="16" xfId="0" applyFont="1" applyFill="1" applyBorder="1" applyAlignment="1" applyProtection="1">
      <alignment horizontal="left" vertical="center" wrapText="1"/>
      <protection/>
    </xf>
    <xf numFmtId="0" fontId="61" fillId="40" borderId="18" xfId="0" applyFont="1" applyFill="1" applyBorder="1" applyAlignment="1" applyProtection="1">
      <alignment horizontal="left" vertical="center"/>
      <protection locked="0"/>
    </xf>
    <xf numFmtId="0" fontId="69" fillId="0" borderId="17" xfId="0" applyFont="1" applyBorder="1" applyAlignment="1">
      <alignment horizontal="left" vertical="center"/>
    </xf>
    <xf numFmtId="0" fontId="61" fillId="0" borderId="18" xfId="0" applyFont="1" applyBorder="1" applyAlignment="1">
      <alignment horizontal="left" vertical="center"/>
    </xf>
    <xf numFmtId="0" fontId="61" fillId="0" borderId="16" xfId="0" applyFont="1" applyBorder="1" applyAlignment="1">
      <alignment horizontal="left" vertical="center"/>
    </xf>
    <xf numFmtId="0" fontId="61" fillId="47" borderId="14" xfId="0" applyFont="1" applyFill="1" applyBorder="1" applyAlignment="1" applyProtection="1">
      <alignment horizontal="left" vertical="center"/>
      <protection locked="0"/>
    </xf>
    <xf numFmtId="0" fontId="61" fillId="47" borderId="17" xfId="0" applyFont="1" applyFill="1" applyBorder="1" applyAlignment="1" applyProtection="1">
      <alignment horizontal="left" vertical="center"/>
      <protection locked="0"/>
    </xf>
    <xf numFmtId="0" fontId="61" fillId="47" borderId="18" xfId="0" applyFont="1" applyFill="1" applyBorder="1" applyAlignment="1" applyProtection="1">
      <alignment horizontal="left" vertical="center"/>
      <protection locked="0"/>
    </xf>
    <xf numFmtId="0" fontId="61" fillId="47" borderId="16" xfId="0" applyFont="1" applyFill="1" applyBorder="1" applyAlignment="1" applyProtection="1">
      <alignment horizontal="left" vertical="center"/>
      <protection locked="0"/>
    </xf>
    <xf numFmtId="0" fontId="61" fillId="47" borderId="17" xfId="0" applyFont="1" applyFill="1" applyBorder="1" applyAlignment="1" applyProtection="1">
      <alignment horizontal="left" vertical="center" wrapText="1"/>
      <protection locked="0"/>
    </xf>
    <xf numFmtId="0" fontId="61" fillId="47" borderId="18" xfId="0" applyFont="1" applyFill="1" applyBorder="1" applyAlignment="1" applyProtection="1">
      <alignment horizontal="left" vertical="center" wrapText="1"/>
      <protection locked="0"/>
    </xf>
    <xf numFmtId="0" fontId="61" fillId="47" borderId="16" xfId="0" applyFont="1" applyFill="1" applyBorder="1" applyAlignment="1" applyProtection="1">
      <alignment horizontal="left" vertical="center" wrapText="1"/>
      <protection locked="0"/>
    </xf>
    <xf numFmtId="0" fontId="62" fillId="0" borderId="22" xfId="0" applyFont="1" applyBorder="1" applyAlignment="1">
      <alignment horizontal="center" vertical="center" wrapText="1"/>
    </xf>
    <xf numFmtId="0" fontId="61" fillId="33" borderId="17" xfId="0" applyFont="1" applyFill="1" applyBorder="1" applyAlignment="1">
      <alignment horizontal="center" vertical="center"/>
    </xf>
    <xf numFmtId="0" fontId="61" fillId="33" borderId="18" xfId="0" applyFont="1" applyFill="1" applyBorder="1" applyAlignment="1">
      <alignment horizontal="center" vertical="center"/>
    </xf>
    <xf numFmtId="0" fontId="61" fillId="33" borderId="16" xfId="0" applyFont="1" applyFill="1" applyBorder="1" applyAlignment="1">
      <alignment horizontal="center" vertical="center"/>
    </xf>
    <xf numFmtId="0" fontId="61" fillId="33" borderId="24" xfId="0" applyFont="1" applyFill="1" applyBorder="1" applyAlignment="1">
      <alignment horizontal="left" vertical="center" wrapText="1"/>
    </xf>
    <xf numFmtId="0" fontId="61" fillId="33" borderId="25" xfId="0" applyFont="1" applyFill="1" applyBorder="1" applyAlignment="1">
      <alignment horizontal="left" vertical="center" wrapText="1"/>
    </xf>
    <xf numFmtId="0" fontId="61" fillId="47" borderId="17" xfId="0" applyFont="1" applyFill="1" applyBorder="1" applyAlignment="1" applyProtection="1">
      <alignment horizontal="center" vertical="center" wrapText="1"/>
      <protection locked="0"/>
    </xf>
    <xf numFmtId="0" fontId="61" fillId="47" borderId="18" xfId="0" applyFont="1" applyFill="1" applyBorder="1" applyAlignment="1" applyProtection="1">
      <alignment horizontal="center" vertical="center" wrapText="1"/>
      <protection locked="0"/>
    </xf>
    <xf numFmtId="0" fontId="61" fillId="47" borderId="16" xfId="0" applyFont="1" applyFill="1" applyBorder="1" applyAlignment="1" applyProtection="1">
      <alignment horizontal="center" vertical="center" wrapText="1"/>
      <protection locked="0"/>
    </xf>
    <xf numFmtId="0" fontId="61" fillId="47" borderId="17" xfId="0" applyFont="1" applyFill="1" applyBorder="1" applyAlignment="1" applyProtection="1">
      <alignment vertical="center"/>
      <protection locked="0"/>
    </xf>
    <xf numFmtId="0" fontId="61" fillId="47" borderId="16" xfId="0" applyFont="1" applyFill="1" applyBorder="1" applyAlignment="1" applyProtection="1">
      <alignment vertical="center"/>
      <protection locked="0"/>
    </xf>
    <xf numFmtId="0" fontId="61" fillId="47" borderId="14" xfId="0" applyFont="1" applyFill="1" applyBorder="1" applyAlignment="1" applyProtection="1">
      <alignment horizontal="left" vertical="top" wrapText="1"/>
      <protection locked="0"/>
    </xf>
    <xf numFmtId="0" fontId="61" fillId="47" borderId="14" xfId="0" applyFont="1" applyFill="1" applyBorder="1" applyAlignment="1" applyProtection="1">
      <alignment horizontal="left" vertical="center"/>
      <protection/>
    </xf>
    <xf numFmtId="0" fontId="61" fillId="0" borderId="14" xfId="0" applyFont="1" applyBorder="1" applyAlignment="1" applyProtection="1">
      <alignment horizontal="left" vertical="center"/>
      <protection locked="0"/>
    </xf>
    <xf numFmtId="0" fontId="61" fillId="0" borderId="14" xfId="0" applyFont="1" applyFill="1" applyBorder="1" applyAlignment="1" applyProtection="1">
      <alignment horizontal="left" vertical="center"/>
      <protection locked="0"/>
    </xf>
    <xf numFmtId="0" fontId="61" fillId="0" borderId="14" xfId="0" applyFont="1" applyFill="1" applyBorder="1" applyAlignment="1" applyProtection="1">
      <alignment horizontal="left" vertical="center"/>
      <protection/>
    </xf>
    <xf numFmtId="0" fontId="69" fillId="0" borderId="18" xfId="0" applyFont="1" applyBorder="1" applyAlignment="1">
      <alignment horizontal="left" vertical="center"/>
    </xf>
    <xf numFmtId="0" fontId="69" fillId="0" borderId="16" xfId="0" applyFont="1" applyBorder="1" applyAlignment="1">
      <alignment horizontal="left" vertic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Followed Hyperlink" xfId="42"/>
    <cellStyle name="Goed" xfId="43"/>
    <cellStyle name="Hyperlink" xfId="44"/>
    <cellStyle name="Invoer" xfId="45"/>
    <cellStyle name="Comma" xfId="46"/>
    <cellStyle name="Comma [0]" xfId="47"/>
    <cellStyle name="Komma 2" xfId="48"/>
    <cellStyle name="Komma 3" xfId="49"/>
    <cellStyle name="Kop 1" xfId="50"/>
    <cellStyle name="Kop 2" xfId="51"/>
    <cellStyle name="Kop 3" xfId="52"/>
    <cellStyle name="Kop 4" xfId="53"/>
    <cellStyle name="Neutraal" xfId="54"/>
    <cellStyle name="Notitie" xfId="55"/>
    <cellStyle name="Ongeldig" xfId="56"/>
    <cellStyle name="Percent" xfId="57"/>
    <cellStyle name="Titel" xfId="58"/>
    <cellStyle name="Totaal" xfId="59"/>
    <cellStyle name="Uitvoer" xfId="60"/>
    <cellStyle name="Currency" xfId="61"/>
    <cellStyle name="Currency [0]" xfId="62"/>
    <cellStyle name="Verklarende tekst" xfId="63"/>
    <cellStyle name="Waarschuwingsteks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285750</xdr:colOff>
      <xdr:row>0</xdr:row>
      <xdr:rowOff>28575</xdr:rowOff>
    </xdr:from>
    <xdr:to>
      <xdr:col>1</xdr:col>
      <xdr:colOff>2990850</xdr:colOff>
      <xdr:row>2</xdr:row>
      <xdr:rowOff>990600</xdr:rowOff>
    </xdr:to>
    <xdr:pic>
      <xdr:nvPicPr>
        <xdr:cNvPr id="1" name="Picture 6" descr="logo omgevingsdienst"/>
        <xdr:cNvPicPr preferRelativeResize="1">
          <a:picLocks noChangeAspect="1"/>
        </xdr:cNvPicPr>
      </xdr:nvPicPr>
      <xdr:blipFill>
        <a:blip r:embed="rId1"/>
        <a:stretch>
          <a:fillRect/>
        </a:stretch>
      </xdr:blipFill>
      <xdr:spPr>
        <a:xfrm>
          <a:off x="285750" y="28575"/>
          <a:ext cx="3943350" cy="1476375"/>
        </a:xfrm>
        <a:prstGeom prst="rect">
          <a:avLst/>
        </a:prstGeom>
        <a:noFill/>
        <a:ln w="9525" cmpd="sng">
          <a:noFill/>
        </a:ln>
      </xdr:spPr>
    </xdr:pic>
    <xdr:clientData/>
  </xdr:twoCellAnchor>
  <xdr:twoCellAnchor>
    <xdr:from>
      <xdr:col>1</xdr:col>
      <xdr:colOff>200025</xdr:colOff>
      <xdr:row>29</xdr:row>
      <xdr:rowOff>409575</xdr:rowOff>
    </xdr:from>
    <xdr:to>
      <xdr:col>6</xdr:col>
      <xdr:colOff>323850</xdr:colOff>
      <xdr:row>93</xdr:row>
      <xdr:rowOff>171450</xdr:rowOff>
    </xdr:to>
    <xdr:sp>
      <xdr:nvSpPr>
        <xdr:cNvPr id="2" name="TextBox 1"/>
        <xdr:cNvSpPr txBox="1">
          <a:spLocks noChangeArrowheads="1"/>
        </xdr:cNvSpPr>
      </xdr:nvSpPr>
      <xdr:spPr>
        <a:xfrm>
          <a:off x="1438275" y="20574000"/>
          <a:ext cx="12287250" cy="18554700"/>
        </a:xfrm>
        <a:prstGeom prst="rect">
          <a:avLst/>
        </a:prstGeom>
        <a:solidFill>
          <a:srgbClr val="FFFFFF"/>
        </a:solidFill>
        <a:ln w="9525" cmpd="sng">
          <a:noFill/>
        </a:ln>
      </xdr:spPr>
      <xdr:txBody>
        <a:bodyPr vertOverflow="clip" wrap="square"/>
        <a:p>
          <a:pPr algn="l">
            <a:defRPr/>
          </a:pPr>
          <a:r>
            <a:rPr lang="en-US" cap="none" sz="2400" b="1" i="0" u="none" baseline="0">
              <a:solidFill>
                <a:srgbClr val="000000"/>
              </a:solidFill>
              <a:latin typeface="Lucida Sans"/>
              <a:ea typeface="Lucida Sans"/>
              <a:cs typeface="Lucida Sans"/>
            </a:rPr>
            <a:t>Instructie opdrachtformulier Omgevingsdienst Zuidoost-Brabant 
</a:t>
          </a:r>
          <a:r>
            <a:rPr lang="en-US" cap="none" sz="1600" b="0" i="0" u="none" baseline="0">
              <a:solidFill>
                <a:srgbClr val="000000"/>
              </a:solidFill>
              <a:latin typeface="Lucida Sans"/>
              <a:ea typeface="Lucida Sans"/>
              <a:cs typeface="Lucida Sans"/>
            </a:rPr>
            <a:t>
</a:t>
          </a:r>
          <a:r>
            <a:rPr lang="en-US" cap="none" sz="1600" b="0" i="0" u="none" baseline="0">
              <a:solidFill>
                <a:srgbClr val="000000"/>
              </a:solidFill>
              <a:latin typeface="Lucida Sans"/>
              <a:ea typeface="Lucida Sans"/>
              <a:cs typeface="Lucida Sans"/>
            </a:rPr>
            <a:t>De opdrachtgever wordt verzocht voor iedere te verstrekken opdracht het eerste gedeelte van het formulier in te vullen en vervolgens het ingevulde formulier digitaal te versturen naar de Omgevingsdienst Zuidoost-Brabant via een van de volgende mailadressen:
</a:t>
          </a:r>
          <a:r>
            <a:rPr lang="en-US" cap="none" sz="1600" b="0" i="0" u="none" baseline="0">
              <a:solidFill>
                <a:srgbClr val="000000"/>
              </a:solidFill>
              <a:latin typeface="Lucida Sans"/>
              <a:ea typeface="Lucida Sans"/>
              <a:cs typeface="Lucida Sans"/>
            </a:rPr>
            <a:t>    Opdrachten i.r.t.: 
</a:t>
          </a:r>
          <a:r>
            <a:rPr lang="en-US" cap="none" sz="1600" b="0" i="0" u="none" baseline="0">
              <a:solidFill>
                <a:srgbClr val="000000"/>
              </a:solidFill>
              <a:latin typeface="Lucida Sans"/>
              <a:ea typeface="Lucida Sans"/>
              <a:cs typeface="Lucida Sans"/>
            </a:rPr>
            <a:t>vergunningen@odzob.nl  vergunningverlening en meldingen
</a:t>
          </a:r>
          <a:r>
            <a:rPr lang="en-US" cap="none" sz="1600" b="0" i="0" u="none" baseline="0">
              <a:solidFill>
                <a:srgbClr val="000000"/>
              </a:solidFill>
              <a:latin typeface="Lucida Sans"/>
              <a:ea typeface="Lucida Sans"/>
              <a:cs typeface="Lucida Sans"/>
            </a:rPr>
            <a:t>toezicht@odzob.nl  toezicht (incl. klachten) en handhaving 
</a:t>
          </a:r>
          <a:r>
            <a:rPr lang="en-US" cap="none" sz="1600" b="0" i="0" u="none" baseline="0">
              <a:solidFill>
                <a:srgbClr val="000000"/>
              </a:solidFill>
              <a:latin typeface="Lucida Sans"/>
              <a:ea typeface="Lucida Sans"/>
              <a:cs typeface="Lucida Sans"/>
            </a:rPr>
            <a:t>gebiedsontwikkeling@odzob.nl </a:t>
          </a:r>
          <a:r>
            <a:rPr lang="en-US" cap="none" sz="1600" b="0" i="0" u="none" baseline="0">
              <a:solidFill>
                <a:srgbClr val="000000"/>
              </a:solidFill>
              <a:latin typeface="Lucida Sans"/>
              <a:ea typeface="Lucida Sans"/>
              <a:cs typeface="Lucida Sans"/>
            </a:rPr>
            <a:t>Integrale advisering bij ontwikkelingen (geur, veiligheid, natuur, erfgoed e.d.)
</a:t>
          </a:r>
          <a:r>
            <a:rPr lang="en-US" cap="none" sz="1600" b="0" i="0" u="none" baseline="0">
              <a:solidFill>
                <a:srgbClr val="000000"/>
              </a:solidFill>
              <a:latin typeface="Lucida Sans"/>
              <a:ea typeface="Lucida Sans"/>
              <a:cs typeface="Lucida Sans"/>
            </a:rPr>
            <a:t>duurzaamheid@odzob.nl  Energie, klimaat en duurzaamheid
</a:t>
          </a:r>
          <a:r>
            <a:rPr lang="en-US" cap="none" sz="1600" b="0" i="0" u="none" baseline="0">
              <a:solidFill>
                <a:srgbClr val="000000"/>
              </a:solidFill>
              <a:latin typeface="Lucida Sans"/>
              <a:ea typeface="Lucida Sans"/>
              <a:cs typeface="Lucida Sans"/>
            </a:rPr>
            <a:t>bodemwater@odzob.nl  Bodem en water
</a:t>
          </a:r>
          <a:r>
            <a:rPr lang="en-US" cap="none" sz="1600" b="0" i="0" u="none" baseline="0">
              <a:solidFill>
                <a:srgbClr val="000000"/>
              </a:solidFill>
              <a:latin typeface="Lucida Sans"/>
              <a:ea typeface="Lucida Sans"/>
              <a:cs typeface="Lucida Sans"/>
            </a:rPr>
            <a:t>geluid@odzob.nl   Geluid, lucht, stof, evenementen e.d.
</a:t>
          </a:r>
          <a:r>
            <a:rPr lang="en-US" cap="none" sz="1600" b="0" i="0" u="none" baseline="0">
              <a:solidFill>
                <a:srgbClr val="000000"/>
              </a:solidFill>
              <a:latin typeface="Lucida Sans"/>
              <a:ea typeface="Lucida Sans"/>
              <a:cs typeface="Lucida Sans"/>
            </a:rPr>
            <a:t>communicatie@odzob.nl  Communicatie
</a:t>
          </a:r>
          <a:r>
            <a:rPr lang="en-US" cap="none" sz="1600" b="0" i="0" u="none" baseline="0">
              <a:solidFill>
                <a:srgbClr val="000000"/>
              </a:solidFill>
              <a:latin typeface="Lucida Sans"/>
              <a:ea typeface="Lucida Sans"/>
              <a:cs typeface="Lucida Sans"/>
            </a:rPr>
            <a:t>omgevingsveiligheid@odzob.nl Externe veiligheid
</a:t>
          </a:r>
          <a:r>
            <a:rPr lang="en-US" cap="none" sz="1600" b="0" i="0" u="none" baseline="0">
              <a:solidFill>
                <a:srgbClr val="000000"/>
              </a:solidFill>
              <a:latin typeface="Lucida Sans"/>
              <a:ea typeface="Lucida Sans"/>
              <a:cs typeface="Lucida Sans"/>
            </a:rPr>
            <a:t>opdrachten@odzob.nl  alle overige opdrachten</a:t>
          </a:r>
          <a:r>
            <a:rPr lang="en-US" cap="none" sz="1600" b="0" i="0" u="none" baseline="0">
              <a:solidFill>
                <a:srgbClr val="000000"/>
              </a:solidFill>
              <a:latin typeface="Lucida Sans"/>
              <a:ea typeface="Lucida Sans"/>
              <a:cs typeface="Lucida Sans"/>
            </a:rPr>
            <a:t>
</a:t>
          </a:r>
          <a:r>
            <a:rPr lang="en-US" cap="none" sz="1600" b="0" i="0" u="sng" baseline="0">
              <a:solidFill>
                <a:srgbClr val="000000"/>
              </a:solidFill>
              <a:latin typeface="Lucida Sans"/>
              <a:ea typeface="Lucida Sans"/>
              <a:cs typeface="Lucida Sans"/>
            </a:rPr>
            <a:t>
</a:t>
          </a:r>
          <a:r>
            <a:rPr lang="en-US" cap="none" sz="1600" b="0" i="0" u="none" baseline="0">
              <a:solidFill>
                <a:srgbClr val="000000"/>
              </a:solidFill>
              <a:latin typeface="Lucida Sans"/>
              <a:ea typeface="Lucida Sans"/>
              <a:cs typeface="Lucida Sans"/>
            </a:rPr>
            <a:t>In de velden waar u een keuze moet maken, verschijnt na een muisklik in het in te vullen veld, een pijltje rechts van het veld. Door een muisklik op dat pijltje verschijnt een keuzemenu.
</a:t>
          </a:r>
          <a:r>
            <a:rPr lang="en-US" cap="none" sz="1600" b="0" i="0" u="none" baseline="0">
              <a:solidFill>
                <a:srgbClr val="000000"/>
              </a:solidFill>
              <a:latin typeface="Lucida Sans"/>
              <a:ea typeface="Lucida Sans"/>
              <a:cs typeface="Lucida Sans"/>
            </a:rPr>
            <a:t>
</a:t>
          </a:r>
          <a:r>
            <a:rPr lang="en-US" cap="none" sz="1600" b="0" i="0" u="none" baseline="0">
              <a:solidFill>
                <a:srgbClr val="000000"/>
              </a:solidFill>
              <a:latin typeface="Lucida Sans"/>
              <a:ea typeface="Lucida Sans"/>
              <a:cs typeface="Lucida Sans"/>
            </a:rPr>
            <a:t>Alleen bij een volledig ingevuld formulier wordt de opdracht in uitvoering genomen.
</a:t>
          </a:r>
          <a:r>
            <a:rPr lang="en-US" cap="none" sz="1600" b="0" i="0" u="none" baseline="0">
              <a:solidFill>
                <a:srgbClr val="000000"/>
              </a:solidFill>
              <a:latin typeface="Lucida Sans"/>
              <a:ea typeface="Lucida Sans"/>
              <a:cs typeface="Lucida Sans"/>
            </a:rPr>
            <a:t>Indien u vragen heeft kunt u contact opnemen met de voor uw organisatie aangewezen contactpersoon bij de Omgevingsdienst Zuidoost-Brabant.
</a:t>
          </a:r>
          <a:r>
            <a:rPr lang="en-US" cap="none" sz="1600" b="0" i="0" u="none" baseline="0">
              <a:solidFill>
                <a:srgbClr val="000000"/>
              </a:solidFill>
              <a:latin typeface="Lucida Sans"/>
              <a:ea typeface="Lucida Sans"/>
              <a:cs typeface="Lucida Sans"/>
            </a:rPr>
            <a:t>
</a:t>
          </a:r>
          <a:r>
            <a:rPr lang="en-US" cap="none" sz="1600" b="1" i="0" u="none" baseline="0">
              <a:solidFill>
                <a:srgbClr val="000000"/>
              </a:solidFill>
              <a:latin typeface="Lucida Sans"/>
              <a:ea typeface="Lucida Sans"/>
              <a:cs typeface="Lucida Sans"/>
            </a:rPr>
            <a:t>Wijzigingen (bijvoorbeeld meerwerk)</a:t>
          </a:r>
          <a:r>
            <a:rPr lang="en-US" cap="none" sz="1600" b="0" i="0" u="none" baseline="0">
              <a:solidFill>
                <a:srgbClr val="000000"/>
              </a:solidFill>
              <a:latin typeface="Lucida Sans"/>
              <a:ea typeface="Lucida Sans"/>
              <a:cs typeface="Lucida Sans"/>
            </a:rPr>
            <a:t>
</a:t>
          </a:r>
          <a:r>
            <a:rPr lang="en-US" cap="none" sz="1600" b="0" i="0" u="none" baseline="0">
              <a:solidFill>
                <a:srgbClr val="000000"/>
              </a:solidFill>
              <a:latin typeface="Lucida Sans"/>
              <a:ea typeface="Lucida Sans"/>
              <a:cs typeface="Lucida Sans"/>
            </a:rPr>
            <a:t>Bij wijziging van de opdracht, moet opnieuw een (aanvullende) opdracht worden ingediend.  
</a:t>
          </a:r>
          <a:r>
            <a:rPr lang="en-US" cap="none" sz="1600" b="0" i="0" u="none" baseline="0">
              <a:solidFill>
                <a:srgbClr val="000000"/>
              </a:solidFill>
              <a:latin typeface="Lucida Sans"/>
              <a:ea typeface="Lucida Sans"/>
              <a:cs typeface="Lucida Sans"/>
            </a:rPr>
            <a:t>
</a:t>
          </a:r>
          <a:r>
            <a:rPr lang="en-US" cap="none" sz="1600" b="1" i="0" u="none" baseline="0">
              <a:solidFill>
                <a:srgbClr val="000000"/>
              </a:solidFill>
              <a:latin typeface="Lucida Sans"/>
              <a:ea typeface="Lucida Sans"/>
              <a:cs typeface="Lucida Sans"/>
            </a:rPr>
            <a:t>*1 Controle</a:t>
          </a:r>
          <a:r>
            <a:rPr lang="en-US" cap="none" sz="1600" b="1" i="0" u="none" baseline="0">
              <a:solidFill>
                <a:srgbClr val="000000"/>
              </a:solidFill>
              <a:latin typeface="Lucida Sans"/>
              <a:ea typeface="Lucida Sans"/>
              <a:cs typeface="Lucida Sans"/>
            </a:rPr>
            <a:t> programma's </a:t>
          </a:r>
          <a:r>
            <a:rPr lang="en-US" cap="none" sz="1600" b="0" i="0" u="none" baseline="0">
              <a:solidFill>
                <a:srgbClr val="000000"/>
              </a:solidFill>
              <a:latin typeface="Lucida Sans"/>
              <a:ea typeface="Lucida Sans"/>
              <a:cs typeface="Lucida Sans"/>
            </a:rPr>
            <a:t>
</a:t>
          </a:r>
          <a:r>
            <a:rPr lang="en-US" cap="none" sz="1600" b="0" i="0" u="none" baseline="0">
              <a:solidFill>
                <a:srgbClr val="000000"/>
              </a:solidFill>
              <a:latin typeface="Lucida Sans"/>
              <a:ea typeface="Lucida Sans"/>
              <a:cs typeface="Lucida Sans"/>
            </a:rPr>
            <a:t>Voor controleprogramma's kan een speciale bijlage worden gebruikt. In het opdrachtformulier worden dan de algemene gegevens ingevuld en in de bijlage de voor de controles specifieke gegevens. In het vakje omschrijving opdracht wordt verwezen naar de bijlage. De velden: soort inrichting, productnummer odzob, soort taak, prognose aantal uren worden dan niet in dit formulier ingevuld maar in deze bijlage. Beide formulieren worden dan gezamenlijk naar toezicht@odzob.nl gestuurd.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381000</xdr:colOff>
      <xdr:row>0</xdr:row>
      <xdr:rowOff>171450</xdr:rowOff>
    </xdr:from>
    <xdr:to>
      <xdr:col>1</xdr:col>
      <xdr:colOff>3333750</xdr:colOff>
      <xdr:row>2</xdr:row>
      <xdr:rowOff>1095375</xdr:rowOff>
    </xdr:to>
    <xdr:pic>
      <xdr:nvPicPr>
        <xdr:cNvPr id="1" name="Picture 6" descr="logo omgevingsdienst"/>
        <xdr:cNvPicPr preferRelativeResize="1">
          <a:picLocks noChangeAspect="1"/>
        </xdr:cNvPicPr>
      </xdr:nvPicPr>
      <xdr:blipFill>
        <a:blip r:embed="rId1"/>
        <a:stretch>
          <a:fillRect/>
        </a:stretch>
      </xdr:blipFill>
      <xdr:spPr>
        <a:xfrm>
          <a:off x="381000" y="171450"/>
          <a:ext cx="4191000" cy="1438275"/>
        </a:xfrm>
        <a:prstGeom prst="rect">
          <a:avLst/>
        </a:prstGeom>
        <a:noFill/>
        <a:ln w="9525" cmpd="sng">
          <a:noFill/>
        </a:ln>
      </xdr:spPr>
    </xdr:pic>
    <xdr:clientData/>
  </xdr:twoCellAnchor>
  <xdr:twoCellAnchor>
    <xdr:from>
      <xdr:col>1</xdr:col>
      <xdr:colOff>200025</xdr:colOff>
      <xdr:row>30</xdr:row>
      <xdr:rowOff>409575</xdr:rowOff>
    </xdr:from>
    <xdr:to>
      <xdr:col>6</xdr:col>
      <xdr:colOff>323850</xdr:colOff>
      <xdr:row>94</xdr:row>
      <xdr:rowOff>171450</xdr:rowOff>
    </xdr:to>
    <xdr:sp>
      <xdr:nvSpPr>
        <xdr:cNvPr id="2" name="TextBox 1"/>
        <xdr:cNvSpPr txBox="1">
          <a:spLocks noChangeArrowheads="1"/>
        </xdr:cNvSpPr>
      </xdr:nvSpPr>
      <xdr:spPr>
        <a:xfrm>
          <a:off x="1438275" y="19945350"/>
          <a:ext cx="14497050" cy="18554700"/>
        </a:xfrm>
        <a:prstGeom prst="rect">
          <a:avLst/>
        </a:prstGeom>
        <a:solidFill>
          <a:srgbClr val="FFFFFF"/>
        </a:solidFill>
        <a:ln w="9525" cmpd="sng">
          <a:noFill/>
        </a:ln>
      </xdr:spPr>
      <xdr:txBody>
        <a:bodyPr vertOverflow="clip" wrap="square"/>
        <a:p>
          <a:pPr algn="l">
            <a:defRPr/>
          </a:pPr>
          <a:r>
            <a:rPr lang="en-US" cap="none" sz="2400" b="1" i="0" u="none" baseline="0">
              <a:solidFill>
                <a:srgbClr val="000000"/>
              </a:solidFill>
              <a:latin typeface="Lucida Sans"/>
              <a:ea typeface="Lucida Sans"/>
              <a:cs typeface="Lucida Sans"/>
            </a:rPr>
            <a:t>Instructie opdrachtformulier Omgevingsdienst Zuidoost-Brabant 
</a:t>
          </a:r>
          <a:r>
            <a:rPr lang="en-US" cap="none" sz="1600" b="0" i="0" u="none" baseline="0">
              <a:solidFill>
                <a:srgbClr val="000000"/>
              </a:solidFill>
              <a:latin typeface="Lucida Sans"/>
              <a:ea typeface="Lucida Sans"/>
              <a:cs typeface="Lucida Sans"/>
            </a:rPr>
            <a:t>
</a:t>
          </a:r>
          <a:r>
            <a:rPr lang="en-US" cap="none" sz="1600" b="0" i="0" u="none" baseline="0">
              <a:solidFill>
                <a:srgbClr val="000000"/>
              </a:solidFill>
              <a:latin typeface="Lucida Sans"/>
              <a:ea typeface="Lucida Sans"/>
              <a:cs typeface="Lucida Sans"/>
            </a:rPr>
            <a:t>De opdrachtgever wordt verzocht voor iedere te verstrekken opdracht het eerste gedeelte van het formulier in te vullen en vervolgens het ingevulde formulier digitaal te versturen naar de Omgevingsdienst Zuidoost-Brabant via een van de volgende mailadressen:
</a:t>
          </a:r>
          <a:r>
            <a:rPr lang="en-US" cap="none" sz="1600" b="0" i="0" u="none" baseline="0">
              <a:solidFill>
                <a:srgbClr val="000000"/>
              </a:solidFill>
              <a:latin typeface="Lucida Sans"/>
              <a:ea typeface="Lucida Sans"/>
              <a:cs typeface="Lucida Sans"/>
            </a:rPr>
            <a:t>
</a:t>
          </a:r>
          <a:r>
            <a:rPr lang="en-US" cap="none" sz="1600" b="0" i="0" u="none" baseline="0">
              <a:solidFill>
                <a:srgbClr val="000000"/>
              </a:solidFill>
              <a:latin typeface="Lucida Sans"/>
              <a:ea typeface="Lucida Sans"/>
              <a:cs typeface="Lucida Sans"/>
            </a:rPr>
            <a:t>vergunningen@odzob.nl  opdrachten i.r.t vergunningverlening en meldingen
</a:t>
          </a:r>
          <a:r>
            <a:rPr lang="en-US" cap="none" sz="1600" b="0" i="0" u="none" baseline="0">
              <a:solidFill>
                <a:srgbClr val="000000"/>
              </a:solidFill>
              <a:latin typeface="Lucida Sans"/>
              <a:ea typeface="Lucida Sans"/>
              <a:cs typeface="Lucida Sans"/>
            </a:rPr>
            <a:t>toezicht@odzob.nl  opdrachten i.r.t. toezicht (incl. klachten) en handhaving 
</a:t>
          </a:r>
          <a:r>
            <a:rPr lang="en-US" cap="none" sz="1600" b="0" i="0" u="none" baseline="0">
              <a:solidFill>
                <a:srgbClr val="000000"/>
              </a:solidFill>
              <a:latin typeface="Lucida Sans"/>
              <a:ea typeface="Lucida Sans"/>
              <a:cs typeface="Lucida Sans"/>
            </a:rPr>
            <a:t>
</a:t>
          </a:r>
          <a:r>
            <a:rPr lang="en-US" cap="none" sz="1600" b="0" i="0" u="none" baseline="0">
              <a:solidFill>
                <a:srgbClr val="000000"/>
              </a:solidFill>
              <a:latin typeface="Lucida Sans"/>
              <a:ea typeface="Lucida Sans"/>
              <a:cs typeface="Lucida Sans"/>
            </a:rPr>
            <a:t>gebiedsontwikkeling@odzob.nl opdrachten i.r.t. RO, plattelandsontwikkeling, natuur &amp; landschap
</a:t>
          </a:r>
          <a:r>
            <a:rPr lang="en-US" cap="none" sz="1600" b="0" i="0" u="none" baseline="0">
              <a:solidFill>
                <a:srgbClr val="000000"/>
              </a:solidFill>
              <a:latin typeface="Lucida Sans"/>
              <a:ea typeface="Lucida Sans"/>
              <a:cs typeface="Lucida Sans"/>
            </a:rPr>
            <a:t>duurzaamheid@odzob.nl  opdrachten i.r.t. Energie, klimaat en duurzaamheid
</a:t>
          </a:r>
          <a:r>
            <a:rPr lang="en-US" cap="none" sz="1600" b="0" i="0" u="none" baseline="0">
              <a:solidFill>
                <a:srgbClr val="000000"/>
              </a:solidFill>
              <a:latin typeface="Lucida Sans"/>
              <a:ea typeface="Lucida Sans"/>
              <a:cs typeface="Lucida Sans"/>
            </a:rPr>
            <a:t>bodemwater@odzob.nl  opdrachten i.r.t. bodem en water
</a:t>
          </a:r>
          <a:r>
            <a:rPr lang="en-US" cap="none" sz="1600" b="0" i="0" u="none" baseline="0">
              <a:solidFill>
                <a:srgbClr val="000000"/>
              </a:solidFill>
              <a:latin typeface="Lucida Sans"/>
              <a:ea typeface="Lucida Sans"/>
              <a:cs typeface="Lucida Sans"/>
            </a:rPr>
            <a:t>geluid@odzob.nl   opdrachten i.r.t. geluid, lucht, stof, evenementen e.d.
</a:t>
          </a:r>
          <a:r>
            <a:rPr lang="en-US" cap="none" sz="1600" b="0" i="0" u="none" baseline="0">
              <a:solidFill>
                <a:srgbClr val="000000"/>
              </a:solidFill>
              <a:latin typeface="Lucida Sans"/>
              <a:ea typeface="Lucida Sans"/>
              <a:cs typeface="Lucida Sans"/>
            </a:rPr>
            <a:t>communicatie@odzob.nl  opdrachten i.r.t. communicatie
</a:t>
          </a:r>
          <a:r>
            <a:rPr lang="en-US" cap="none" sz="1600" b="0" i="0" u="none" baseline="0">
              <a:solidFill>
                <a:srgbClr val="000000"/>
              </a:solidFill>
              <a:latin typeface="Lucida Sans"/>
              <a:ea typeface="Lucida Sans"/>
              <a:cs typeface="Lucida Sans"/>
            </a:rPr>
            <a:t>omgevingsveiligheid@odzob.nl opdrachten i.r.t. externe veiligheid
</a:t>
          </a:r>
          <a:r>
            <a:rPr lang="en-US" cap="none" sz="1600" b="0" i="0" u="none" baseline="0">
              <a:solidFill>
                <a:srgbClr val="000000"/>
              </a:solidFill>
              <a:latin typeface="Lucida Sans"/>
              <a:ea typeface="Lucida Sans"/>
              <a:cs typeface="Lucida Sans"/>
            </a:rPr>
            <a:t>opdrachten@odzob.nl  alle overige opdrachten</a:t>
          </a:r>
          <a:r>
            <a:rPr lang="en-US" cap="none" sz="1600" b="0" i="0" u="none" baseline="0">
              <a:solidFill>
                <a:srgbClr val="000000"/>
              </a:solidFill>
              <a:latin typeface="Lucida Sans"/>
              <a:ea typeface="Lucida Sans"/>
              <a:cs typeface="Lucida Sans"/>
            </a:rPr>
            <a:t>
</a:t>
          </a:r>
          <a:r>
            <a:rPr lang="en-US" cap="none" sz="1600" b="0" i="0" u="sng" baseline="0">
              <a:solidFill>
                <a:srgbClr val="000000"/>
              </a:solidFill>
              <a:latin typeface="Lucida Sans"/>
              <a:ea typeface="Lucida Sans"/>
              <a:cs typeface="Lucida Sans"/>
            </a:rPr>
            <a:t>
</a:t>
          </a:r>
          <a:r>
            <a:rPr lang="en-US" cap="none" sz="1600" b="0" i="0" u="none" baseline="0">
              <a:solidFill>
                <a:srgbClr val="000000"/>
              </a:solidFill>
              <a:latin typeface="Lucida Sans"/>
              <a:ea typeface="Lucida Sans"/>
              <a:cs typeface="Lucida Sans"/>
            </a:rPr>
            <a:t>In de velden waar u een keuze moet maken, verschijnt na een muisklik in het in te vullen veld, een pijltje rechts van het veld. Door een muisklik op dat pijltje verschijnt een keuzemenu.
</a:t>
          </a:r>
          <a:r>
            <a:rPr lang="en-US" cap="none" sz="1600" b="0" i="0" u="none" baseline="0">
              <a:solidFill>
                <a:srgbClr val="000000"/>
              </a:solidFill>
              <a:latin typeface="Lucida Sans"/>
              <a:ea typeface="Lucida Sans"/>
              <a:cs typeface="Lucida Sans"/>
            </a:rPr>
            <a:t>
</a:t>
          </a:r>
          <a:r>
            <a:rPr lang="en-US" cap="none" sz="1600" b="0" i="0" u="none" baseline="0">
              <a:solidFill>
                <a:srgbClr val="000000"/>
              </a:solidFill>
              <a:latin typeface="Lucida Sans"/>
              <a:ea typeface="Lucida Sans"/>
              <a:cs typeface="Lucida Sans"/>
            </a:rPr>
            <a:t>Alleen bij een volledig ingevuld formulier wordt de opdracht in uitvoering genomen.
</a:t>
          </a:r>
          <a:r>
            <a:rPr lang="en-US" cap="none" sz="1600" b="0" i="0" u="none" baseline="0">
              <a:solidFill>
                <a:srgbClr val="000000"/>
              </a:solidFill>
              <a:latin typeface="Lucida Sans"/>
              <a:ea typeface="Lucida Sans"/>
              <a:cs typeface="Lucida Sans"/>
            </a:rPr>
            <a:t>Indien u vragen heeft kunt u contact opnemen met de voor uw organisatie aangewezen contactpersoon bij de Omgevingsdienst Zuidoost-Brabant.
</a:t>
          </a:r>
          <a:r>
            <a:rPr lang="en-US" cap="none" sz="1600" b="0" i="0" u="none" baseline="0">
              <a:solidFill>
                <a:srgbClr val="000000"/>
              </a:solidFill>
              <a:latin typeface="Lucida Sans"/>
              <a:ea typeface="Lucida Sans"/>
              <a:cs typeface="Lucida Sans"/>
            </a:rPr>
            <a:t>
</a:t>
          </a:r>
          <a:r>
            <a:rPr lang="en-US" cap="none" sz="1600" b="1" i="0" u="none" baseline="0">
              <a:solidFill>
                <a:srgbClr val="000000"/>
              </a:solidFill>
              <a:latin typeface="Lucida Sans"/>
              <a:ea typeface="Lucida Sans"/>
              <a:cs typeface="Lucida Sans"/>
            </a:rPr>
            <a:t>Wijzigingen (bijvoorbeeld meerwerk)</a:t>
          </a:r>
          <a:r>
            <a:rPr lang="en-US" cap="none" sz="1600" b="0" i="0" u="none" baseline="0">
              <a:solidFill>
                <a:srgbClr val="000000"/>
              </a:solidFill>
              <a:latin typeface="Lucida Sans"/>
              <a:ea typeface="Lucida Sans"/>
              <a:cs typeface="Lucida Sans"/>
            </a:rPr>
            <a:t>
</a:t>
          </a:r>
          <a:r>
            <a:rPr lang="en-US" cap="none" sz="1600" b="0" i="0" u="none" baseline="0">
              <a:solidFill>
                <a:srgbClr val="000000"/>
              </a:solidFill>
              <a:latin typeface="Lucida Sans"/>
              <a:ea typeface="Lucida Sans"/>
              <a:cs typeface="Lucida Sans"/>
            </a:rPr>
            <a:t>Bij wijziging van de opdracht, moet opnieuw een (aanvullende) opdracht worden ingediend.  
</a:t>
          </a:r>
          <a:r>
            <a:rPr lang="en-US" cap="none" sz="1600" b="0" i="0" u="none" baseline="0">
              <a:solidFill>
                <a:srgbClr val="000000"/>
              </a:solidFill>
              <a:latin typeface="Lucida Sans"/>
              <a:ea typeface="Lucida Sans"/>
              <a:cs typeface="Lucida Sans"/>
            </a:rPr>
            <a:t>
</a:t>
          </a:r>
          <a:r>
            <a:rPr lang="en-US" cap="none" sz="1600" b="1" i="0" u="none" baseline="0">
              <a:solidFill>
                <a:srgbClr val="000000"/>
              </a:solidFill>
              <a:latin typeface="Lucida Sans"/>
              <a:ea typeface="Lucida Sans"/>
              <a:cs typeface="Lucida Sans"/>
            </a:rPr>
            <a:t>*1 Controle</a:t>
          </a:r>
          <a:r>
            <a:rPr lang="en-US" cap="none" sz="1600" b="1" i="0" u="none" baseline="0">
              <a:solidFill>
                <a:srgbClr val="000000"/>
              </a:solidFill>
              <a:latin typeface="Lucida Sans"/>
              <a:ea typeface="Lucida Sans"/>
              <a:cs typeface="Lucida Sans"/>
            </a:rPr>
            <a:t> programma's </a:t>
          </a:r>
          <a:r>
            <a:rPr lang="en-US" cap="none" sz="1600" b="0" i="0" u="none" baseline="0">
              <a:solidFill>
                <a:srgbClr val="000000"/>
              </a:solidFill>
              <a:latin typeface="Lucida Sans"/>
              <a:ea typeface="Lucida Sans"/>
              <a:cs typeface="Lucida Sans"/>
            </a:rPr>
            <a:t>
</a:t>
          </a:r>
          <a:r>
            <a:rPr lang="en-US" cap="none" sz="1600" b="0" i="0" u="none" baseline="0">
              <a:solidFill>
                <a:srgbClr val="000000"/>
              </a:solidFill>
              <a:latin typeface="Lucida Sans"/>
              <a:ea typeface="Lucida Sans"/>
              <a:cs typeface="Lucida Sans"/>
            </a:rPr>
            <a:t>Voor controleprogramma's kan een speciale bijlage worden gebruikt. In het opdrachtformulier worden dan de algemene gegevens ingevuld en in de bijlage de voor de controles specifieke gegevens. In het vakje omschrijving opdracht wordt verwezen naar de bijlage. De velden: soort inrichting, productnummer odzob, soort taak, prognose aantal uren worden dan niet in dit formulier ingevuld maar in deze bijlage. Beide formulieren worden dan gezamenlijk naar toezicht@odzob.nl gestuurd.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B17"/>
  <sheetViews>
    <sheetView zoomScalePageLayoutView="0" workbookViewId="0" topLeftCell="A1">
      <selection activeCell="B25" sqref="B25"/>
    </sheetView>
  </sheetViews>
  <sheetFormatPr defaultColWidth="9.140625" defaultRowHeight="15"/>
  <cols>
    <col min="1" max="1" width="26.421875" style="0" customWidth="1"/>
    <col min="2" max="2" width="69.7109375" style="0" customWidth="1"/>
  </cols>
  <sheetData>
    <row r="1" spans="1:2" ht="15">
      <c r="A1" t="s">
        <v>368</v>
      </c>
      <c r="B1" s="84" t="str">
        <f>'opdrachtformulier toezicht 2018'!C5</f>
        <v>&lt;Opdrachtgever&gt;</v>
      </c>
    </row>
    <row r="2" spans="1:2" ht="15">
      <c r="A2" t="s">
        <v>30</v>
      </c>
      <c r="B2" s="84" t="str">
        <f>'opdrachtformulier toezicht 2018'!C9</f>
        <v>&lt;Naam, adres, plaats&gt;</v>
      </c>
    </row>
    <row r="3" ht="15">
      <c r="B3" s="85"/>
    </row>
    <row r="4" spans="1:2" ht="15">
      <c r="A4" t="s">
        <v>482</v>
      </c>
      <c r="B4" s="84" t="str">
        <f>'opdrachtformulier toezicht 2018'!C24</f>
        <v>voorschot werkprogramma</v>
      </c>
    </row>
    <row r="5" spans="1:2" ht="15">
      <c r="A5" t="s">
        <v>483</v>
      </c>
      <c r="B5" s="84" t="str">
        <f>'opdrachtformulier toezicht 2018'!C12</f>
        <v>&lt; Product.nr&gt;</v>
      </c>
    </row>
    <row r="6" ht="15">
      <c r="B6" s="85"/>
    </row>
    <row r="7" spans="1:2" ht="15">
      <c r="A7" t="s">
        <v>363</v>
      </c>
      <c r="B7" s="84" t="str">
        <f>'opdrachtformulier toezicht 2018'!C13</f>
        <v>Werkprogramma</v>
      </c>
    </row>
    <row r="8" spans="1:2" ht="15">
      <c r="A8" t="s">
        <v>484</v>
      </c>
      <c r="B8" s="84" t="str">
        <f>'opdrachtformulier toezicht 2018'!C6</f>
        <v>&lt;Contactpersoon&gt;</v>
      </c>
    </row>
    <row r="9" spans="1:2" ht="15">
      <c r="A9" t="s">
        <v>485</v>
      </c>
      <c r="B9" s="84" t="str">
        <f>'opdrachtformulier toezicht 2018'!C21</f>
        <v>&lt;naam verantw.medewerker&gt;</v>
      </c>
    </row>
    <row r="10" ht="15">
      <c r="B10" s="85"/>
    </row>
    <row r="11" spans="1:2" ht="15">
      <c r="A11" t="s">
        <v>486</v>
      </c>
      <c r="B11" s="84" t="str">
        <f>'opdrachtformulier toezicht 2018'!C20</f>
        <v>&lt;Afdeling&gt;</v>
      </c>
    </row>
    <row r="12" ht="15">
      <c r="B12" s="85"/>
    </row>
    <row r="13" spans="1:2" ht="15">
      <c r="A13" t="s">
        <v>487</v>
      </c>
      <c r="B13" s="86">
        <f>'opdrachtformulier toezicht 2018'!C16</f>
        <v>43440</v>
      </c>
    </row>
    <row r="14" spans="1:2" ht="15">
      <c r="A14" t="s">
        <v>488</v>
      </c>
      <c r="B14" s="86">
        <f>'opdrachtformulier toezicht 2018'!F16</f>
        <v>43470</v>
      </c>
    </row>
    <row r="16" spans="1:2" ht="15">
      <c r="A16" t="s">
        <v>489</v>
      </c>
      <c r="B16" s="86" t="str">
        <f>'opdrachtformulier toezicht 2018'!C17</f>
        <v>Uurtarief</v>
      </c>
    </row>
    <row r="17" spans="1:2" ht="15">
      <c r="A17" t="s">
        <v>20</v>
      </c>
      <c r="B17" s="87" t="str">
        <f>'opdrachtformulier toezicht 2018'!C15</f>
        <v>Tijd Materiaal</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C17"/>
  <sheetViews>
    <sheetView zoomScalePageLayoutView="0" workbookViewId="0" topLeftCell="A1">
      <selection activeCell="B24" sqref="B24"/>
    </sheetView>
  </sheetViews>
  <sheetFormatPr defaultColWidth="9.140625" defaultRowHeight="15"/>
  <cols>
    <col min="1" max="1" width="26.421875" style="0" customWidth="1"/>
    <col min="2" max="2" width="69.7109375" style="0" customWidth="1"/>
  </cols>
  <sheetData>
    <row r="1" spans="1:2" ht="15">
      <c r="A1" t="s">
        <v>368</v>
      </c>
      <c r="B1" s="84" t="str">
        <f>'opdrachtformulier 2019'!C5</f>
        <v>Opdrachtgever  &lt;keuzelijst&gt;</v>
      </c>
    </row>
    <row r="2" spans="1:2" ht="15">
      <c r="A2" t="s">
        <v>30</v>
      </c>
      <c r="B2" s="84" t="str">
        <f>'opdrachtformulier 2019'!C9</f>
        <v>&lt; projectnaam&gt; (bijv NAW gegevens inrichting)</v>
      </c>
    </row>
    <row r="3" ht="15">
      <c r="B3" s="85"/>
    </row>
    <row r="4" spans="1:2" ht="15">
      <c r="A4" t="s">
        <v>482</v>
      </c>
      <c r="B4" s="84" t="str">
        <f>'opdrachtformulier 2019'!C23</f>
        <v>voorschot werkprogramma</v>
      </c>
    </row>
    <row r="5" spans="1:2" ht="15">
      <c r="A5" t="s">
        <v>483</v>
      </c>
      <c r="B5" s="84" t="str">
        <f>'opdrachtformulier 2019'!C12</f>
        <v>&lt; Product.nr&gt;</v>
      </c>
    </row>
    <row r="6" ht="15">
      <c r="B6" s="85"/>
    </row>
    <row r="7" spans="1:2" ht="15">
      <c r="A7" t="s">
        <v>363</v>
      </c>
      <c r="B7" s="84" t="str">
        <f>'opdrachtformulier 2019'!C13</f>
        <v>&lt; Keuze taak binnen of buiten werkprogramma &gt;</v>
      </c>
    </row>
    <row r="8" spans="1:2" ht="15">
      <c r="A8" t="s">
        <v>484</v>
      </c>
      <c r="B8" s="84" t="str">
        <f>'opdrachtformulier 2019'!C6</f>
        <v>&lt; persoon waar contact mee wordt gehouden tijdens uitvoering &gt;</v>
      </c>
    </row>
    <row r="9" spans="1:2" ht="15">
      <c r="A9" t="s">
        <v>485</v>
      </c>
      <c r="B9" s="84" t="str">
        <f>'opdrachtformulier 2019'!C20</f>
        <v>&lt;naam verantw.medewerker&gt;</v>
      </c>
    </row>
    <row r="10" ht="15">
      <c r="B10" s="85"/>
    </row>
    <row r="11" spans="1:2" ht="15">
      <c r="A11" t="s">
        <v>486</v>
      </c>
      <c r="B11" s="84" t="str">
        <f>'opdrachtformulier 2019'!C19</f>
        <v>Afdeling</v>
      </c>
    </row>
    <row r="12" ht="15">
      <c r="B12" s="85"/>
    </row>
    <row r="13" spans="1:2" ht="15">
      <c r="A13" t="s">
        <v>487</v>
      </c>
      <c r="B13" s="86" t="str">
        <f>'opdrachtformulier 2019'!C15</f>
        <v>dd-mm-jjjj</v>
      </c>
    </row>
    <row r="14" spans="1:2" ht="15">
      <c r="A14" t="s">
        <v>488</v>
      </c>
      <c r="B14" s="86" t="str">
        <f>'opdrachtformulier 2019'!F15</f>
        <v>dd-mm-jjjj</v>
      </c>
    </row>
    <row r="16" spans="1:3" ht="15">
      <c r="A16" t="s">
        <v>489</v>
      </c>
      <c r="B16" s="84" t="str">
        <f>'opdrachtformulier 2019'!C16</f>
        <v>Uren</v>
      </c>
      <c r="C16" t="s">
        <v>494</v>
      </c>
    </row>
    <row r="17" spans="1:2" ht="15">
      <c r="A17" t="s">
        <v>20</v>
      </c>
      <c r="B17" s="87" t="str">
        <f>'opdrachtformulier 2019'!C14</f>
        <v>Tijd Materiaal</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3:CN445"/>
  <sheetViews>
    <sheetView showGridLines="0" tabSelected="1" zoomScalePageLayoutView="77" workbookViewId="0" topLeftCell="A1">
      <selection activeCell="C5" sqref="C5:D5"/>
    </sheetView>
  </sheetViews>
  <sheetFormatPr defaultColWidth="9.140625" defaultRowHeight="15"/>
  <cols>
    <col min="1" max="1" width="18.57421875" style="8" customWidth="1"/>
    <col min="2" max="2" width="70.140625" style="8" customWidth="1"/>
    <col min="3" max="3" width="42.140625" style="8" customWidth="1"/>
    <col min="4" max="4" width="21.57421875" style="8" customWidth="1"/>
    <col min="5" max="5" width="23.7109375" style="8" customWidth="1"/>
    <col min="6" max="6" width="24.8515625" style="31" customWidth="1"/>
    <col min="7" max="7" width="24.28125" style="31" customWidth="1"/>
    <col min="8" max="8" width="44.8515625" style="54" customWidth="1"/>
    <col min="9" max="11" width="9.140625" style="9" customWidth="1"/>
    <col min="12" max="12" width="22.421875" style="9" customWidth="1"/>
    <col min="13" max="13" width="17.00390625" style="9" customWidth="1"/>
    <col min="14" max="92" width="9.140625" style="9" customWidth="1"/>
    <col min="93" max="16384" width="9.140625" style="8" customWidth="1"/>
  </cols>
  <sheetData>
    <row r="1" ht="20.25"/>
    <row r="2" ht="20.25"/>
    <row r="3" spans="2:7" ht="91.5" customHeight="1">
      <c r="B3" s="6"/>
      <c r="C3" s="193" t="s">
        <v>769</v>
      </c>
      <c r="D3" s="193"/>
      <c r="E3" s="193"/>
      <c r="F3" s="193"/>
      <c r="G3" s="36"/>
    </row>
    <row r="4" spans="2:7" ht="56.25" customHeight="1">
      <c r="B4" s="172" t="s">
        <v>17</v>
      </c>
      <c r="C4" s="173"/>
      <c r="D4" s="173"/>
      <c r="E4" s="173"/>
      <c r="F4" s="174"/>
      <c r="G4" s="10"/>
    </row>
    <row r="5" spans="2:7" ht="56.25" customHeight="1">
      <c r="B5" s="29" t="s">
        <v>2</v>
      </c>
      <c r="C5" s="202" t="s">
        <v>455</v>
      </c>
      <c r="D5" s="203"/>
      <c r="E5" s="202" t="s">
        <v>453</v>
      </c>
      <c r="F5" s="203"/>
      <c r="G5" s="83"/>
    </row>
    <row r="6" spans="2:7" ht="56.25" customHeight="1">
      <c r="B6" s="29" t="s">
        <v>0</v>
      </c>
      <c r="C6" s="186" t="s">
        <v>13</v>
      </c>
      <c r="D6" s="186"/>
      <c r="E6" s="186"/>
      <c r="F6" s="186"/>
      <c r="G6" s="12"/>
    </row>
    <row r="7" spans="2:7" ht="56.25" customHeight="1">
      <c r="B7" s="29" t="s">
        <v>3</v>
      </c>
      <c r="C7" s="187" t="s">
        <v>27</v>
      </c>
      <c r="D7" s="188"/>
      <c r="E7" s="188"/>
      <c r="F7" s="189"/>
      <c r="G7" s="12"/>
    </row>
    <row r="8" spans="2:7" ht="22.5" customHeight="1">
      <c r="B8" s="194"/>
      <c r="C8" s="195"/>
      <c r="D8" s="195"/>
      <c r="E8" s="195"/>
      <c r="F8" s="196"/>
      <c r="G8" s="12"/>
    </row>
    <row r="9" spans="2:9" ht="36" customHeight="1">
      <c r="B9" s="55" t="s">
        <v>26</v>
      </c>
      <c r="C9" s="204" t="s">
        <v>650</v>
      </c>
      <c r="D9" s="204"/>
      <c r="E9" s="204"/>
      <c r="F9" s="204"/>
      <c r="H9" s="31"/>
      <c r="I9" s="8"/>
    </row>
    <row r="10" spans="2:7" ht="150" customHeight="1">
      <c r="B10" s="55" t="s">
        <v>63</v>
      </c>
      <c r="C10" s="176" t="s">
        <v>651</v>
      </c>
      <c r="D10" s="177"/>
      <c r="E10" s="177"/>
      <c r="F10" s="178"/>
      <c r="G10" s="11"/>
    </row>
    <row r="11" spans="2:7" ht="36" customHeight="1">
      <c r="B11" s="55" t="s">
        <v>24</v>
      </c>
      <c r="C11" s="187" t="s">
        <v>28</v>
      </c>
      <c r="D11" s="188"/>
      <c r="E11" s="188"/>
      <c r="F11" s="189"/>
      <c r="G11" s="72" t="s">
        <v>360</v>
      </c>
    </row>
    <row r="12" spans="2:8" ht="54.75" customHeight="1">
      <c r="B12" s="13" t="s">
        <v>1</v>
      </c>
      <c r="C12" s="190" t="s">
        <v>304</v>
      </c>
      <c r="D12" s="191"/>
      <c r="E12" s="191"/>
      <c r="F12" s="192"/>
      <c r="G12" s="72" t="s">
        <v>360</v>
      </c>
      <c r="H12" s="156" t="s">
        <v>740</v>
      </c>
    </row>
    <row r="13" spans="2:8" ht="42.75" customHeight="1">
      <c r="B13" s="13" t="s">
        <v>61</v>
      </c>
      <c r="C13" s="186" t="s">
        <v>374</v>
      </c>
      <c r="D13" s="186"/>
      <c r="E13" s="186"/>
      <c r="F13" s="186"/>
      <c r="G13" s="72" t="s">
        <v>360</v>
      </c>
      <c r="H13" s="156" t="str">
        <f>IF(C5="Provincie NB",VLOOKUP(C12,$A$130:$M$323,13),VLOOKUP(C12,$A$130:$M$323,12))</f>
        <v>Basis/Verzoek</v>
      </c>
    </row>
    <row r="14" spans="2:7" ht="39.75" customHeight="1">
      <c r="B14" s="13" t="s">
        <v>20</v>
      </c>
      <c r="C14" s="167" t="s">
        <v>364</v>
      </c>
      <c r="D14" s="168"/>
      <c r="E14" s="168"/>
      <c r="F14" s="169"/>
      <c r="G14" s="72"/>
    </row>
    <row r="15" spans="2:7" ht="46.5" customHeight="1">
      <c r="B15" s="13" t="s">
        <v>5</v>
      </c>
      <c r="C15" s="133" t="s">
        <v>454</v>
      </c>
      <c r="D15" s="170" t="s">
        <v>6</v>
      </c>
      <c r="E15" s="171"/>
      <c r="F15" s="134" t="s">
        <v>454</v>
      </c>
      <c r="G15" s="12"/>
    </row>
    <row r="16" spans="2:7" ht="99" customHeight="1">
      <c r="B16" s="13" t="s">
        <v>64</v>
      </c>
      <c r="C16" s="199" t="str">
        <f>VLOOKUP(C12,A130:K346,9,FALSE)</f>
        <v>Uren</v>
      </c>
      <c r="D16" s="200"/>
      <c r="E16" s="201"/>
      <c r="F16" s="132" t="str">
        <f>VLOOKUP(C12,A130:H346,8,FALSE)</f>
        <v>Uurtarief</v>
      </c>
      <c r="G16" s="12"/>
    </row>
    <row r="17" spans="2:7" ht="22.5" customHeight="1">
      <c r="B17" s="183" t="s">
        <v>656</v>
      </c>
      <c r="C17" s="184"/>
      <c r="D17" s="184"/>
      <c r="E17" s="184"/>
      <c r="F17" s="185"/>
      <c r="G17" s="12"/>
    </row>
    <row r="18" spans="2:7" ht="56.25" customHeight="1">
      <c r="B18" s="172" t="s">
        <v>19</v>
      </c>
      <c r="C18" s="173"/>
      <c r="D18" s="173"/>
      <c r="E18" s="173"/>
      <c r="F18" s="174"/>
      <c r="G18" s="12"/>
    </row>
    <row r="19" spans="2:8" s="9" customFormat="1" ht="62.25" customHeight="1">
      <c r="B19" s="13" t="s">
        <v>7</v>
      </c>
      <c r="C19" s="179" t="str">
        <f>VLOOKUP(C5,A421:C448,2,FALSE)</f>
        <v>Afdeling</v>
      </c>
      <c r="D19" s="180"/>
      <c r="E19" s="180"/>
      <c r="F19" s="181"/>
      <c r="G19" s="14"/>
      <c r="H19" s="54"/>
    </row>
    <row r="20" spans="2:7" ht="56.25" customHeight="1">
      <c r="B20" s="197" t="s">
        <v>67</v>
      </c>
      <c r="C20" s="163" t="s">
        <v>62</v>
      </c>
      <c r="D20" s="164"/>
      <c r="E20" s="113" t="s">
        <v>11</v>
      </c>
      <c r="F20" s="131" t="s">
        <v>9</v>
      </c>
      <c r="G20" s="14"/>
    </row>
    <row r="21" spans="2:7" ht="56.25" customHeight="1">
      <c r="B21" s="198"/>
      <c r="C21" s="163" t="s">
        <v>10</v>
      </c>
      <c r="D21" s="164"/>
      <c r="E21" s="113" t="s">
        <v>11</v>
      </c>
      <c r="F21" s="131" t="s">
        <v>9</v>
      </c>
      <c r="G21" s="14"/>
    </row>
    <row r="22" spans="2:8" s="9" customFormat="1" ht="56.25" customHeight="1">
      <c r="B22" s="13" t="s">
        <v>8</v>
      </c>
      <c r="C22" s="163" t="s">
        <v>12</v>
      </c>
      <c r="D22" s="164"/>
      <c r="E22" s="163" t="s">
        <v>65</v>
      </c>
      <c r="F22" s="164"/>
      <c r="G22" s="14"/>
      <c r="H22" s="54"/>
    </row>
    <row r="23" spans="2:7" ht="56.25" customHeight="1">
      <c r="B23" s="13" t="s">
        <v>14</v>
      </c>
      <c r="C23" s="175" t="s">
        <v>658</v>
      </c>
      <c r="D23" s="175"/>
      <c r="E23" s="175"/>
      <c r="F23" s="175"/>
      <c r="G23" s="12"/>
    </row>
    <row r="24" spans="2:7" ht="56.25" customHeight="1">
      <c r="B24" s="13" t="s">
        <v>16</v>
      </c>
      <c r="C24" s="175" t="s">
        <v>4</v>
      </c>
      <c r="D24" s="175"/>
      <c r="E24" s="175"/>
      <c r="F24" s="175"/>
      <c r="G24" s="12"/>
    </row>
    <row r="25" spans="2:7" ht="56.25" customHeight="1">
      <c r="B25" s="77" t="s">
        <v>395</v>
      </c>
      <c r="C25" s="118" t="str">
        <f>VLOOKUP(C12,A130:D346,4,FALSE)</f>
        <v>ZaakType</v>
      </c>
      <c r="D25" s="165" t="str">
        <f>VLOOKUP(C12,A130:E346,5,FALSE)</f>
        <v>ZaakTypeNr</v>
      </c>
      <c r="E25" s="166"/>
      <c r="F25" s="117" t="str">
        <f>VLOOKUP(C12,A130:F346,6,FALSE)</f>
        <v>Deelzaak</v>
      </c>
      <c r="G25" s="12"/>
    </row>
    <row r="26" spans="2:7" ht="56.25" customHeight="1">
      <c r="B26" s="115" t="s">
        <v>18</v>
      </c>
      <c r="C26" s="119" t="str">
        <f>VLOOKUP(C12,A130:G346,7,FALSE)</f>
        <v>Squit/IZIS</v>
      </c>
      <c r="D26" s="115"/>
      <c r="E26" s="115"/>
      <c r="F26" s="116"/>
      <c r="G26" s="12"/>
    </row>
    <row r="27" spans="2:7" ht="56.25" customHeight="1">
      <c r="B27" s="15" t="s">
        <v>22</v>
      </c>
      <c r="C27" s="163" t="s">
        <v>23</v>
      </c>
      <c r="D27" s="182"/>
      <c r="E27" s="182"/>
      <c r="F27" s="164"/>
      <c r="G27" s="12"/>
    </row>
    <row r="28" spans="2:7" ht="56.25" customHeight="1">
      <c r="B28" s="15" t="s">
        <v>15</v>
      </c>
      <c r="C28" s="163" t="s">
        <v>21</v>
      </c>
      <c r="D28" s="182"/>
      <c r="E28" s="182"/>
      <c r="F28" s="164"/>
      <c r="G28" s="12"/>
    </row>
    <row r="29" spans="2:7" ht="56.25" customHeight="1">
      <c r="B29" s="15" t="s">
        <v>25</v>
      </c>
      <c r="C29" s="163" t="s">
        <v>66</v>
      </c>
      <c r="D29" s="182"/>
      <c r="E29" s="182"/>
      <c r="F29" s="164"/>
      <c r="G29" s="12"/>
    </row>
    <row r="30" spans="2:7" ht="56.25" customHeight="1">
      <c r="B30" s="16"/>
      <c r="C30" s="16"/>
      <c r="D30" s="7"/>
      <c r="E30" s="7"/>
      <c r="F30" s="34"/>
      <c r="G30" s="12"/>
    </row>
    <row r="31" spans="2:7" ht="56.25" customHeight="1">
      <c r="B31" s="16"/>
      <c r="C31" s="16"/>
      <c r="D31" s="7"/>
      <c r="E31" s="7"/>
      <c r="F31" s="33"/>
      <c r="G31" s="12"/>
    </row>
    <row r="33" spans="2:6" ht="15" customHeight="1">
      <c r="B33" s="17"/>
      <c r="C33" s="18"/>
      <c r="D33" s="18"/>
      <c r="E33" s="18"/>
      <c r="F33" s="35"/>
    </row>
    <row r="34" spans="2:7" ht="91.5" customHeight="1">
      <c r="B34" s="18"/>
      <c r="C34" s="18"/>
      <c r="D34" s="18"/>
      <c r="E34" s="18"/>
      <c r="F34" s="35"/>
      <c r="G34" s="12"/>
    </row>
    <row r="35" spans="2:7" ht="56.25" customHeight="1">
      <c r="B35" s="18"/>
      <c r="C35" s="18"/>
      <c r="D35" s="18"/>
      <c r="E35" s="18"/>
      <c r="F35" s="35"/>
      <c r="G35" s="12"/>
    </row>
    <row r="36" spans="2:7" ht="56.25" customHeight="1">
      <c r="B36" s="18"/>
      <c r="C36" s="18"/>
      <c r="D36" s="18"/>
      <c r="E36" s="18"/>
      <c r="F36" s="35"/>
      <c r="G36" s="12"/>
    </row>
    <row r="37" spans="2:7" ht="20.25">
      <c r="B37" s="18"/>
      <c r="C37" s="18"/>
      <c r="D37" s="18"/>
      <c r="E37" s="18"/>
      <c r="F37" s="35"/>
      <c r="G37" s="12"/>
    </row>
    <row r="38" spans="2:8" s="9" customFormat="1" ht="20.25">
      <c r="B38" s="18"/>
      <c r="C38" s="18"/>
      <c r="D38" s="18"/>
      <c r="E38" s="18"/>
      <c r="F38" s="35"/>
      <c r="G38" s="14"/>
      <c r="H38" s="54"/>
    </row>
    <row r="39" spans="2:7" ht="20.25">
      <c r="B39" s="18"/>
      <c r="C39" s="18"/>
      <c r="D39" s="18"/>
      <c r="E39" s="18"/>
      <c r="F39" s="35"/>
      <c r="G39" s="12"/>
    </row>
    <row r="40" spans="2:7" ht="20.25">
      <c r="B40" s="18"/>
      <c r="C40" s="18"/>
      <c r="D40" s="18"/>
      <c r="E40" s="18"/>
      <c r="F40" s="35"/>
      <c r="G40" s="12"/>
    </row>
    <row r="41" spans="2:7" ht="20.25">
      <c r="B41" s="18"/>
      <c r="C41" s="18"/>
      <c r="D41" s="18"/>
      <c r="E41" s="18"/>
      <c r="F41" s="35"/>
      <c r="G41" s="19"/>
    </row>
    <row r="42" spans="2:92" s="21" customFormat="1" ht="20.25">
      <c r="B42" s="18"/>
      <c r="C42" s="18"/>
      <c r="D42" s="18"/>
      <c r="E42" s="18"/>
      <c r="F42" s="35"/>
      <c r="G42" s="32"/>
      <c r="H42" s="54"/>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c r="BT42" s="20"/>
      <c r="BU42" s="20"/>
      <c r="BV42" s="20"/>
      <c r="BW42" s="20"/>
      <c r="BX42" s="20"/>
      <c r="BY42" s="20"/>
      <c r="BZ42" s="20"/>
      <c r="CA42" s="20"/>
      <c r="CB42" s="20"/>
      <c r="CC42" s="20"/>
      <c r="CD42" s="20"/>
      <c r="CE42" s="20"/>
      <c r="CF42" s="20"/>
      <c r="CG42" s="20"/>
      <c r="CH42" s="20"/>
      <c r="CI42" s="20"/>
      <c r="CJ42" s="20"/>
      <c r="CK42" s="20"/>
      <c r="CL42" s="20"/>
      <c r="CM42" s="20"/>
      <c r="CN42" s="20"/>
    </row>
    <row r="43" spans="2:92" s="21" customFormat="1" ht="20.25">
      <c r="B43" s="18"/>
      <c r="C43" s="18"/>
      <c r="D43" s="18"/>
      <c r="E43" s="18"/>
      <c r="F43" s="35"/>
      <c r="G43" s="12"/>
      <c r="H43" s="54"/>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c r="BT43" s="20"/>
      <c r="BU43" s="20"/>
      <c r="BV43" s="20"/>
      <c r="BW43" s="20"/>
      <c r="BX43" s="20"/>
      <c r="BY43" s="20"/>
      <c r="BZ43" s="20"/>
      <c r="CA43" s="20"/>
      <c r="CB43" s="20"/>
      <c r="CC43" s="20"/>
      <c r="CD43" s="20"/>
      <c r="CE43" s="20"/>
      <c r="CF43" s="20"/>
      <c r="CG43" s="20"/>
      <c r="CH43" s="20"/>
      <c r="CI43" s="20"/>
      <c r="CJ43" s="20"/>
      <c r="CK43" s="20"/>
      <c r="CL43" s="20"/>
      <c r="CM43" s="20"/>
      <c r="CN43" s="20"/>
    </row>
    <row r="44" spans="2:92" s="21" customFormat="1" ht="20.25">
      <c r="B44" s="18"/>
      <c r="C44" s="18"/>
      <c r="D44" s="18"/>
      <c r="E44" s="18"/>
      <c r="F44" s="35"/>
      <c r="G44" s="12"/>
      <c r="H44" s="54"/>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c r="BT44" s="20"/>
      <c r="BU44" s="20"/>
      <c r="BV44" s="20"/>
      <c r="BW44" s="20"/>
      <c r="BX44" s="20"/>
      <c r="BY44" s="20"/>
      <c r="BZ44" s="20"/>
      <c r="CA44" s="20"/>
      <c r="CB44" s="20"/>
      <c r="CC44" s="20"/>
      <c r="CD44" s="20"/>
      <c r="CE44" s="20"/>
      <c r="CF44" s="20"/>
      <c r="CG44" s="20"/>
      <c r="CH44" s="20"/>
      <c r="CI44" s="20"/>
      <c r="CJ44" s="20"/>
      <c r="CK44" s="20"/>
      <c r="CL44" s="20"/>
      <c r="CM44" s="20"/>
      <c r="CN44" s="20"/>
    </row>
    <row r="45" spans="2:92" s="21" customFormat="1" ht="20.25">
      <c r="B45" s="18"/>
      <c r="C45" s="18"/>
      <c r="D45" s="18"/>
      <c r="E45" s="18"/>
      <c r="F45" s="35"/>
      <c r="G45" s="12"/>
      <c r="H45" s="54"/>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c r="BL45" s="20"/>
      <c r="BM45" s="20"/>
      <c r="BN45" s="20"/>
      <c r="BO45" s="20"/>
      <c r="BP45" s="20"/>
      <c r="BQ45" s="20"/>
      <c r="BR45" s="20"/>
      <c r="BS45" s="20"/>
      <c r="BT45" s="20"/>
      <c r="BU45" s="20"/>
      <c r="BV45" s="20"/>
      <c r="BW45" s="20"/>
      <c r="BX45" s="20"/>
      <c r="BY45" s="20"/>
      <c r="BZ45" s="20"/>
      <c r="CA45" s="20"/>
      <c r="CB45" s="20"/>
      <c r="CC45" s="20"/>
      <c r="CD45" s="20"/>
      <c r="CE45" s="20"/>
      <c r="CF45" s="20"/>
      <c r="CG45" s="20"/>
      <c r="CH45" s="20"/>
      <c r="CI45" s="20"/>
      <c r="CJ45" s="20"/>
      <c r="CK45" s="20"/>
      <c r="CL45" s="20"/>
      <c r="CM45" s="20"/>
      <c r="CN45" s="20"/>
    </row>
    <row r="46" spans="2:92" s="21" customFormat="1" ht="20.25">
      <c r="B46" s="18"/>
      <c r="C46" s="18"/>
      <c r="D46" s="18"/>
      <c r="E46" s="18"/>
      <c r="F46" s="35"/>
      <c r="G46" s="12"/>
      <c r="H46" s="54"/>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c r="BL46" s="20"/>
      <c r="BM46" s="20"/>
      <c r="BN46" s="20"/>
      <c r="BO46" s="20"/>
      <c r="BP46" s="20"/>
      <c r="BQ46" s="20"/>
      <c r="BR46" s="20"/>
      <c r="BS46" s="20"/>
      <c r="BT46" s="20"/>
      <c r="BU46" s="20"/>
      <c r="BV46" s="20"/>
      <c r="BW46" s="20"/>
      <c r="BX46" s="20"/>
      <c r="BY46" s="20"/>
      <c r="BZ46" s="20"/>
      <c r="CA46" s="20"/>
      <c r="CB46" s="20"/>
      <c r="CC46" s="20"/>
      <c r="CD46" s="20"/>
      <c r="CE46" s="20"/>
      <c r="CF46" s="20"/>
      <c r="CG46" s="20"/>
      <c r="CH46" s="20"/>
      <c r="CI46" s="20"/>
      <c r="CJ46" s="20"/>
      <c r="CK46" s="20"/>
      <c r="CL46" s="20"/>
      <c r="CM46" s="20"/>
      <c r="CN46" s="20"/>
    </row>
    <row r="47" spans="2:92" s="21" customFormat="1" ht="20.25">
      <c r="B47" s="18"/>
      <c r="C47" s="18"/>
      <c r="D47" s="18"/>
      <c r="E47" s="18"/>
      <c r="F47" s="35"/>
      <c r="G47" s="12"/>
      <c r="H47" s="54"/>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c r="BL47" s="20"/>
      <c r="BM47" s="20"/>
      <c r="BN47" s="20"/>
      <c r="BO47" s="20"/>
      <c r="BP47" s="20"/>
      <c r="BQ47" s="20"/>
      <c r="BR47" s="20"/>
      <c r="BS47" s="20"/>
      <c r="BT47" s="20"/>
      <c r="BU47" s="20"/>
      <c r="BV47" s="20"/>
      <c r="BW47" s="20"/>
      <c r="BX47" s="20"/>
      <c r="BY47" s="20"/>
      <c r="BZ47" s="20"/>
      <c r="CA47" s="20"/>
      <c r="CB47" s="20"/>
      <c r="CC47" s="20"/>
      <c r="CD47" s="20"/>
      <c r="CE47" s="20"/>
      <c r="CF47" s="20"/>
      <c r="CG47" s="20"/>
      <c r="CH47" s="20"/>
      <c r="CI47" s="20"/>
      <c r="CJ47" s="20"/>
      <c r="CK47" s="20"/>
      <c r="CL47" s="20"/>
      <c r="CM47" s="20"/>
      <c r="CN47" s="20"/>
    </row>
    <row r="48" spans="2:92" s="21" customFormat="1" ht="20.25">
      <c r="B48" s="18"/>
      <c r="C48" s="18"/>
      <c r="D48" s="18"/>
      <c r="E48" s="18"/>
      <c r="F48" s="35"/>
      <c r="G48" s="12"/>
      <c r="H48" s="54"/>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c r="BL48" s="20"/>
      <c r="BM48" s="20"/>
      <c r="BN48" s="20"/>
      <c r="BO48" s="20"/>
      <c r="BP48" s="20"/>
      <c r="BQ48" s="20"/>
      <c r="BR48" s="20"/>
      <c r="BS48" s="20"/>
      <c r="BT48" s="20"/>
      <c r="BU48" s="20"/>
      <c r="BV48" s="20"/>
      <c r="BW48" s="20"/>
      <c r="BX48" s="20"/>
      <c r="BY48" s="20"/>
      <c r="BZ48" s="20"/>
      <c r="CA48" s="20"/>
      <c r="CB48" s="20"/>
      <c r="CC48" s="20"/>
      <c r="CD48" s="20"/>
      <c r="CE48" s="20"/>
      <c r="CF48" s="20"/>
      <c r="CG48" s="20"/>
      <c r="CH48" s="20"/>
      <c r="CI48" s="20"/>
      <c r="CJ48" s="20"/>
      <c r="CK48" s="20"/>
      <c r="CL48" s="20"/>
      <c r="CM48" s="20"/>
      <c r="CN48" s="20"/>
    </row>
    <row r="49" spans="2:92" s="21" customFormat="1" ht="20.25">
      <c r="B49" s="18"/>
      <c r="C49" s="18"/>
      <c r="D49" s="18"/>
      <c r="E49" s="18"/>
      <c r="F49" s="35"/>
      <c r="G49" s="12"/>
      <c r="H49" s="54"/>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row>
    <row r="50" spans="2:92" s="21" customFormat="1" ht="20.25">
      <c r="B50" s="18"/>
      <c r="C50" s="18"/>
      <c r="D50" s="18"/>
      <c r="E50" s="18"/>
      <c r="F50" s="35"/>
      <c r="G50" s="12"/>
      <c r="H50" s="54"/>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row>
    <row r="51" spans="2:92" s="21" customFormat="1" ht="20.25" customHeight="1">
      <c r="B51" s="18"/>
      <c r="C51" s="18"/>
      <c r="D51" s="18"/>
      <c r="E51" s="18"/>
      <c r="F51" s="35"/>
      <c r="G51" s="12"/>
      <c r="H51" s="54"/>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c r="BT51" s="20"/>
      <c r="BU51" s="20"/>
      <c r="BV51" s="20"/>
      <c r="BW51" s="20"/>
      <c r="BX51" s="20"/>
      <c r="BY51" s="20"/>
      <c r="BZ51" s="20"/>
      <c r="CA51" s="20"/>
      <c r="CB51" s="20"/>
      <c r="CC51" s="20"/>
      <c r="CD51" s="20"/>
      <c r="CE51" s="20"/>
      <c r="CF51" s="20"/>
      <c r="CG51" s="20"/>
      <c r="CH51" s="20"/>
      <c r="CI51" s="20"/>
      <c r="CJ51" s="20"/>
      <c r="CK51" s="20"/>
      <c r="CL51" s="20"/>
      <c r="CM51" s="20"/>
      <c r="CN51" s="20"/>
    </row>
    <row r="52" spans="2:92" s="21" customFormat="1" ht="20.25">
      <c r="B52" s="18"/>
      <c r="C52" s="18"/>
      <c r="D52" s="18"/>
      <c r="E52" s="18"/>
      <c r="F52" s="35"/>
      <c r="G52" s="12"/>
      <c r="H52" s="54"/>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c r="BL52" s="20"/>
      <c r="BM52" s="20"/>
      <c r="BN52" s="20"/>
      <c r="BO52" s="20"/>
      <c r="BP52" s="20"/>
      <c r="BQ52" s="20"/>
      <c r="BR52" s="20"/>
      <c r="BS52" s="20"/>
      <c r="BT52" s="20"/>
      <c r="BU52" s="20"/>
      <c r="BV52" s="20"/>
      <c r="BW52" s="20"/>
      <c r="BX52" s="20"/>
      <c r="BY52" s="20"/>
      <c r="BZ52" s="20"/>
      <c r="CA52" s="20"/>
      <c r="CB52" s="20"/>
      <c r="CC52" s="20"/>
      <c r="CD52" s="20"/>
      <c r="CE52" s="20"/>
      <c r="CF52" s="20"/>
      <c r="CG52" s="20"/>
      <c r="CH52" s="20"/>
      <c r="CI52" s="20"/>
      <c r="CJ52" s="20"/>
      <c r="CK52" s="20"/>
      <c r="CL52" s="20"/>
      <c r="CM52" s="20"/>
      <c r="CN52" s="20"/>
    </row>
    <row r="53" spans="2:92" s="21" customFormat="1" ht="20.25">
      <c r="B53" s="18"/>
      <c r="C53" s="18"/>
      <c r="D53" s="18"/>
      <c r="E53" s="18"/>
      <c r="F53" s="35"/>
      <c r="G53" s="12"/>
      <c r="H53" s="54"/>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c r="BL53" s="20"/>
      <c r="BM53" s="20"/>
      <c r="BN53" s="20"/>
      <c r="BO53" s="20"/>
      <c r="BP53" s="20"/>
      <c r="BQ53" s="20"/>
      <c r="BR53" s="20"/>
      <c r="BS53" s="20"/>
      <c r="BT53" s="20"/>
      <c r="BU53" s="20"/>
      <c r="BV53" s="20"/>
      <c r="BW53" s="20"/>
      <c r="BX53" s="20"/>
      <c r="BY53" s="20"/>
      <c r="BZ53" s="20"/>
      <c r="CA53" s="20"/>
      <c r="CB53" s="20"/>
      <c r="CC53" s="20"/>
      <c r="CD53" s="20"/>
      <c r="CE53" s="20"/>
      <c r="CF53" s="20"/>
      <c r="CG53" s="20"/>
      <c r="CH53" s="20"/>
      <c r="CI53" s="20"/>
      <c r="CJ53" s="20"/>
      <c r="CK53" s="20"/>
      <c r="CL53" s="20"/>
      <c r="CM53" s="20"/>
      <c r="CN53" s="20"/>
    </row>
    <row r="54" spans="2:92" s="21" customFormat="1" ht="20.25">
      <c r="B54" s="18"/>
      <c r="C54" s="18"/>
      <c r="D54" s="18"/>
      <c r="E54" s="18"/>
      <c r="F54" s="35"/>
      <c r="G54" s="12"/>
      <c r="H54" s="54"/>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c r="BL54" s="20"/>
      <c r="BM54" s="20"/>
      <c r="BN54" s="20"/>
      <c r="BO54" s="20"/>
      <c r="BP54" s="20"/>
      <c r="BQ54" s="20"/>
      <c r="BR54" s="20"/>
      <c r="BS54" s="20"/>
      <c r="BT54" s="20"/>
      <c r="BU54" s="20"/>
      <c r="BV54" s="20"/>
      <c r="BW54" s="20"/>
      <c r="BX54" s="20"/>
      <c r="BY54" s="20"/>
      <c r="BZ54" s="20"/>
      <c r="CA54" s="20"/>
      <c r="CB54" s="20"/>
      <c r="CC54" s="20"/>
      <c r="CD54" s="20"/>
      <c r="CE54" s="20"/>
      <c r="CF54" s="20"/>
      <c r="CG54" s="20"/>
      <c r="CH54" s="20"/>
      <c r="CI54" s="20"/>
      <c r="CJ54" s="20"/>
      <c r="CK54" s="20"/>
      <c r="CL54" s="20"/>
      <c r="CM54" s="20"/>
      <c r="CN54" s="20"/>
    </row>
    <row r="55" spans="2:92" s="21" customFormat="1" ht="20.25">
      <c r="B55" s="18"/>
      <c r="C55" s="18"/>
      <c r="D55" s="18"/>
      <c r="E55" s="18"/>
      <c r="F55" s="35"/>
      <c r="G55" s="33"/>
      <c r="H55" s="54"/>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c r="BL55" s="20"/>
      <c r="BM55" s="20"/>
      <c r="BN55" s="20"/>
      <c r="BO55" s="20"/>
      <c r="BP55" s="20"/>
      <c r="BQ55" s="20"/>
      <c r="BR55" s="20"/>
      <c r="BS55" s="20"/>
      <c r="BT55" s="20"/>
      <c r="BU55" s="20"/>
      <c r="BV55" s="20"/>
      <c r="BW55" s="20"/>
      <c r="BX55" s="20"/>
      <c r="BY55" s="20"/>
      <c r="BZ55" s="20"/>
      <c r="CA55" s="20"/>
      <c r="CB55" s="20"/>
      <c r="CC55" s="20"/>
      <c r="CD55" s="20"/>
      <c r="CE55" s="20"/>
      <c r="CF55" s="20"/>
      <c r="CG55" s="20"/>
      <c r="CH55" s="20"/>
      <c r="CI55" s="20"/>
      <c r="CJ55" s="20"/>
      <c r="CK55" s="20"/>
      <c r="CL55" s="20"/>
      <c r="CM55" s="20"/>
      <c r="CN55" s="20"/>
    </row>
    <row r="56" spans="2:92" s="21" customFormat="1" ht="20.25">
      <c r="B56" s="18"/>
      <c r="C56" s="18"/>
      <c r="D56" s="18"/>
      <c r="E56" s="18"/>
      <c r="F56" s="35"/>
      <c r="G56" s="33"/>
      <c r="H56" s="54"/>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c r="BL56" s="20"/>
      <c r="BM56" s="20"/>
      <c r="BN56" s="20"/>
      <c r="BO56" s="20"/>
      <c r="BP56" s="20"/>
      <c r="BQ56" s="20"/>
      <c r="BR56" s="20"/>
      <c r="BS56" s="20"/>
      <c r="BT56" s="20"/>
      <c r="BU56" s="20"/>
      <c r="BV56" s="20"/>
      <c r="BW56" s="20"/>
      <c r="BX56" s="20"/>
      <c r="BY56" s="20"/>
      <c r="BZ56" s="20"/>
      <c r="CA56" s="20"/>
      <c r="CB56" s="20"/>
      <c r="CC56" s="20"/>
      <c r="CD56" s="20"/>
      <c r="CE56" s="20"/>
      <c r="CF56" s="20"/>
      <c r="CG56" s="20"/>
      <c r="CH56" s="20"/>
      <c r="CI56" s="20"/>
      <c r="CJ56" s="20"/>
      <c r="CK56" s="20"/>
      <c r="CL56" s="20"/>
      <c r="CM56" s="20"/>
      <c r="CN56" s="20"/>
    </row>
    <row r="57" spans="2:92" s="7" customFormat="1" ht="30" customHeight="1">
      <c r="B57" s="18"/>
      <c r="C57" s="18"/>
      <c r="D57" s="18"/>
      <c r="E57" s="18"/>
      <c r="F57" s="35"/>
      <c r="G57" s="12"/>
      <c r="H57" s="14"/>
      <c r="I57" s="22"/>
      <c r="J57" s="22"/>
      <c r="K57" s="22"/>
      <c r="L57" s="22"/>
      <c r="M57" s="22"/>
      <c r="N57" s="22"/>
      <c r="O57" s="22"/>
      <c r="P57" s="22"/>
      <c r="Q57" s="22"/>
      <c r="R57" s="22"/>
      <c r="S57" s="22"/>
      <c r="T57" s="22"/>
      <c r="U57" s="22"/>
      <c r="V57" s="22"/>
      <c r="W57" s="22"/>
      <c r="X57" s="22"/>
      <c r="Y57" s="22"/>
      <c r="Z57" s="22"/>
      <c r="AA57" s="22"/>
      <c r="AB57" s="22"/>
      <c r="AC57" s="22"/>
      <c r="AD57" s="22"/>
      <c r="AE57" s="22"/>
      <c r="AF57" s="22"/>
      <c r="AG57" s="22"/>
      <c r="AH57" s="22"/>
      <c r="AI57" s="22"/>
      <c r="AJ57" s="22"/>
      <c r="AK57" s="22"/>
      <c r="AL57" s="22"/>
      <c r="AM57" s="22"/>
      <c r="AN57" s="22"/>
      <c r="AO57" s="22"/>
      <c r="AP57" s="22"/>
      <c r="AQ57" s="22"/>
      <c r="AR57" s="22"/>
      <c r="AS57" s="22"/>
      <c r="AT57" s="22"/>
      <c r="AU57" s="22"/>
      <c r="AV57" s="22"/>
      <c r="AW57" s="22"/>
      <c r="AX57" s="22"/>
      <c r="AY57" s="22"/>
      <c r="AZ57" s="22"/>
      <c r="BA57" s="22"/>
      <c r="BB57" s="22"/>
      <c r="BC57" s="22"/>
      <c r="BD57" s="22"/>
      <c r="BE57" s="22"/>
      <c r="BF57" s="22"/>
      <c r="BG57" s="22"/>
      <c r="BH57" s="22"/>
      <c r="BI57" s="22"/>
      <c r="BJ57" s="22"/>
      <c r="BK57" s="22"/>
      <c r="BL57" s="22"/>
      <c r="BM57" s="22"/>
      <c r="BN57" s="22"/>
      <c r="BO57" s="22"/>
      <c r="BP57" s="22"/>
      <c r="BQ57" s="22"/>
      <c r="BR57" s="22"/>
      <c r="BS57" s="22"/>
      <c r="BT57" s="22"/>
      <c r="BU57" s="22"/>
      <c r="BV57" s="22"/>
      <c r="BW57" s="22"/>
      <c r="BX57" s="22"/>
      <c r="BY57" s="22"/>
      <c r="BZ57" s="22"/>
      <c r="CA57" s="22"/>
      <c r="CB57" s="22"/>
      <c r="CC57" s="22"/>
      <c r="CD57" s="22"/>
      <c r="CE57" s="22"/>
      <c r="CF57" s="22"/>
      <c r="CG57" s="22"/>
      <c r="CH57" s="22"/>
      <c r="CI57" s="22"/>
      <c r="CJ57" s="22"/>
      <c r="CK57" s="22"/>
      <c r="CL57" s="22"/>
      <c r="CM57" s="22"/>
      <c r="CN57" s="22"/>
    </row>
    <row r="58" spans="2:92" s="7" customFormat="1" ht="20.25">
      <c r="B58" s="18"/>
      <c r="C58" s="18"/>
      <c r="D58" s="18"/>
      <c r="E58" s="18"/>
      <c r="F58" s="35"/>
      <c r="G58" s="12"/>
      <c r="H58" s="14"/>
      <c r="I58" s="22"/>
      <c r="J58" s="22"/>
      <c r="K58" s="22"/>
      <c r="L58" s="22"/>
      <c r="M58" s="22"/>
      <c r="N58" s="22"/>
      <c r="O58" s="22"/>
      <c r="P58" s="22"/>
      <c r="Q58" s="22"/>
      <c r="R58" s="22"/>
      <c r="S58" s="22"/>
      <c r="T58" s="22"/>
      <c r="U58" s="22"/>
      <c r="V58" s="22"/>
      <c r="W58" s="22"/>
      <c r="X58" s="22"/>
      <c r="Y58" s="22"/>
      <c r="Z58" s="22"/>
      <c r="AA58" s="22"/>
      <c r="AB58" s="22"/>
      <c r="AC58" s="22"/>
      <c r="AD58" s="22"/>
      <c r="AE58" s="22"/>
      <c r="AF58" s="22"/>
      <c r="AG58" s="22"/>
      <c r="AH58" s="22"/>
      <c r="AI58" s="22"/>
      <c r="AJ58" s="22"/>
      <c r="AK58" s="22"/>
      <c r="AL58" s="22"/>
      <c r="AM58" s="22"/>
      <c r="AN58" s="22"/>
      <c r="AO58" s="22"/>
      <c r="AP58" s="22"/>
      <c r="AQ58" s="22"/>
      <c r="AR58" s="22"/>
      <c r="AS58" s="22"/>
      <c r="AT58" s="22"/>
      <c r="AU58" s="22"/>
      <c r="AV58" s="22"/>
      <c r="AW58" s="22"/>
      <c r="AX58" s="22"/>
      <c r="AY58" s="22"/>
      <c r="AZ58" s="22"/>
      <c r="BA58" s="22"/>
      <c r="BB58" s="22"/>
      <c r="BC58" s="22"/>
      <c r="BD58" s="22"/>
      <c r="BE58" s="22"/>
      <c r="BF58" s="22"/>
      <c r="BG58" s="22"/>
      <c r="BH58" s="22"/>
      <c r="BI58" s="22"/>
      <c r="BJ58" s="22"/>
      <c r="BK58" s="22"/>
      <c r="BL58" s="22"/>
      <c r="BM58" s="22"/>
      <c r="BN58" s="22"/>
      <c r="BO58" s="22"/>
      <c r="BP58" s="22"/>
      <c r="BQ58" s="22"/>
      <c r="BR58" s="22"/>
      <c r="BS58" s="22"/>
      <c r="BT58" s="22"/>
      <c r="BU58" s="22"/>
      <c r="BV58" s="22"/>
      <c r="BW58" s="22"/>
      <c r="BX58" s="22"/>
      <c r="BY58" s="22"/>
      <c r="BZ58" s="22"/>
      <c r="CA58" s="22"/>
      <c r="CB58" s="22"/>
      <c r="CC58" s="22"/>
      <c r="CD58" s="22"/>
      <c r="CE58" s="22"/>
      <c r="CF58" s="22"/>
      <c r="CG58" s="22"/>
      <c r="CH58" s="22"/>
      <c r="CI58" s="22"/>
      <c r="CJ58" s="22"/>
      <c r="CK58" s="22"/>
      <c r="CL58" s="22"/>
      <c r="CM58" s="22"/>
      <c r="CN58" s="22"/>
    </row>
    <row r="59" spans="2:92" s="7" customFormat="1" ht="20.25">
      <c r="B59" s="18"/>
      <c r="C59" s="18"/>
      <c r="D59" s="18"/>
      <c r="E59" s="18"/>
      <c r="F59" s="35"/>
      <c r="G59" s="12"/>
      <c r="H59" s="14"/>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2"/>
      <c r="BK59" s="22"/>
      <c r="BL59" s="22"/>
      <c r="BM59" s="22"/>
      <c r="BN59" s="22"/>
      <c r="BO59" s="22"/>
      <c r="BP59" s="22"/>
      <c r="BQ59" s="22"/>
      <c r="BR59" s="22"/>
      <c r="BS59" s="22"/>
      <c r="BT59" s="22"/>
      <c r="BU59" s="22"/>
      <c r="BV59" s="22"/>
      <c r="BW59" s="22"/>
      <c r="BX59" s="22"/>
      <c r="BY59" s="22"/>
      <c r="BZ59" s="22"/>
      <c r="CA59" s="22"/>
      <c r="CB59" s="22"/>
      <c r="CC59" s="22"/>
      <c r="CD59" s="22"/>
      <c r="CE59" s="22"/>
      <c r="CF59" s="22"/>
      <c r="CG59" s="22"/>
      <c r="CH59" s="22"/>
      <c r="CI59" s="22"/>
      <c r="CJ59" s="22"/>
      <c r="CK59" s="22"/>
      <c r="CL59" s="22"/>
      <c r="CM59" s="22"/>
      <c r="CN59" s="22"/>
    </row>
    <row r="60" spans="2:92" s="7" customFormat="1" ht="20.25">
      <c r="B60" s="18"/>
      <c r="C60" s="18"/>
      <c r="D60" s="18"/>
      <c r="E60" s="18"/>
      <c r="F60" s="35"/>
      <c r="G60" s="12"/>
      <c r="H60" s="14"/>
      <c r="I60" s="22"/>
      <c r="J60" s="22"/>
      <c r="K60" s="22"/>
      <c r="L60" s="22"/>
      <c r="M60" s="22"/>
      <c r="N60" s="22"/>
      <c r="O60" s="22"/>
      <c r="P60" s="22"/>
      <c r="Q60" s="22"/>
      <c r="R60" s="22"/>
      <c r="S60" s="22"/>
      <c r="T60" s="22"/>
      <c r="U60" s="22"/>
      <c r="V60" s="22"/>
      <c r="W60" s="22"/>
      <c r="X60" s="22"/>
      <c r="Y60" s="22"/>
      <c r="Z60" s="22"/>
      <c r="AA60" s="22"/>
      <c r="AB60" s="22"/>
      <c r="AC60" s="22"/>
      <c r="AD60" s="22"/>
      <c r="AE60" s="22"/>
      <c r="AF60" s="22"/>
      <c r="AG60" s="22"/>
      <c r="AH60" s="22"/>
      <c r="AI60" s="22"/>
      <c r="AJ60" s="22"/>
      <c r="AK60" s="22"/>
      <c r="AL60" s="22"/>
      <c r="AM60" s="22"/>
      <c r="AN60" s="22"/>
      <c r="AO60" s="22"/>
      <c r="AP60" s="22"/>
      <c r="AQ60" s="22"/>
      <c r="AR60" s="22"/>
      <c r="AS60" s="22"/>
      <c r="AT60" s="22"/>
      <c r="AU60" s="22"/>
      <c r="AV60" s="22"/>
      <c r="AW60" s="22"/>
      <c r="AX60" s="22"/>
      <c r="AY60" s="22"/>
      <c r="AZ60" s="22"/>
      <c r="BA60" s="22"/>
      <c r="BB60" s="22"/>
      <c r="BC60" s="22"/>
      <c r="BD60" s="22"/>
      <c r="BE60" s="22"/>
      <c r="BF60" s="22"/>
      <c r="BG60" s="22"/>
      <c r="BH60" s="22"/>
      <c r="BI60" s="22"/>
      <c r="BJ60" s="22"/>
      <c r="BK60" s="22"/>
      <c r="BL60" s="22"/>
      <c r="BM60" s="22"/>
      <c r="BN60" s="22"/>
      <c r="BO60" s="22"/>
      <c r="BP60" s="22"/>
      <c r="BQ60" s="22"/>
      <c r="BR60" s="22"/>
      <c r="BS60" s="22"/>
      <c r="BT60" s="22"/>
      <c r="BU60" s="22"/>
      <c r="BV60" s="22"/>
      <c r="BW60" s="22"/>
      <c r="BX60" s="22"/>
      <c r="BY60" s="22"/>
      <c r="BZ60" s="22"/>
      <c r="CA60" s="22"/>
      <c r="CB60" s="22"/>
      <c r="CC60" s="22"/>
      <c r="CD60" s="22"/>
      <c r="CE60" s="22"/>
      <c r="CF60" s="22"/>
      <c r="CG60" s="22"/>
      <c r="CH60" s="22"/>
      <c r="CI60" s="22"/>
      <c r="CJ60" s="22"/>
      <c r="CK60" s="22"/>
      <c r="CL60" s="22"/>
      <c r="CM60" s="22"/>
      <c r="CN60" s="22"/>
    </row>
    <row r="61" spans="2:92" s="7" customFormat="1" ht="39" customHeight="1">
      <c r="B61" s="18"/>
      <c r="C61" s="18"/>
      <c r="D61" s="18"/>
      <c r="E61" s="18"/>
      <c r="F61" s="35"/>
      <c r="G61" s="12"/>
      <c r="H61" s="14"/>
      <c r="I61" s="22"/>
      <c r="J61" s="22"/>
      <c r="K61" s="22"/>
      <c r="L61" s="22"/>
      <c r="M61" s="22"/>
      <c r="N61" s="22"/>
      <c r="O61" s="22"/>
      <c r="P61" s="22"/>
      <c r="Q61" s="22"/>
      <c r="R61" s="22"/>
      <c r="S61" s="22"/>
      <c r="T61" s="22"/>
      <c r="U61" s="22"/>
      <c r="V61" s="22"/>
      <c r="W61" s="22"/>
      <c r="X61" s="22"/>
      <c r="Y61" s="22"/>
      <c r="Z61" s="22"/>
      <c r="AA61" s="22"/>
      <c r="AB61" s="22"/>
      <c r="AC61" s="22"/>
      <c r="AD61" s="22"/>
      <c r="AE61" s="22"/>
      <c r="AF61" s="22"/>
      <c r="AG61" s="22"/>
      <c r="AH61" s="22"/>
      <c r="AI61" s="22"/>
      <c r="AJ61" s="22"/>
      <c r="AK61" s="22"/>
      <c r="AL61" s="22"/>
      <c r="AM61" s="22"/>
      <c r="AN61" s="22"/>
      <c r="AO61" s="22"/>
      <c r="AP61" s="22"/>
      <c r="AQ61" s="22"/>
      <c r="AR61" s="22"/>
      <c r="AS61" s="22"/>
      <c r="AT61" s="22"/>
      <c r="AU61" s="22"/>
      <c r="AV61" s="22"/>
      <c r="AW61" s="22"/>
      <c r="AX61" s="22"/>
      <c r="AY61" s="22"/>
      <c r="AZ61" s="22"/>
      <c r="BA61" s="22"/>
      <c r="BB61" s="22"/>
      <c r="BC61" s="22"/>
      <c r="BD61" s="22"/>
      <c r="BE61" s="22"/>
      <c r="BF61" s="22"/>
      <c r="BG61" s="22"/>
      <c r="BH61" s="22"/>
      <c r="BI61" s="22"/>
      <c r="BJ61" s="22"/>
      <c r="BK61" s="22"/>
      <c r="BL61" s="22"/>
      <c r="BM61" s="22"/>
      <c r="BN61" s="22"/>
      <c r="BO61" s="22"/>
      <c r="BP61" s="22"/>
      <c r="BQ61" s="22"/>
      <c r="BR61" s="22"/>
      <c r="BS61" s="22"/>
      <c r="BT61" s="22"/>
      <c r="BU61" s="22"/>
      <c r="BV61" s="22"/>
      <c r="BW61" s="22"/>
      <c r="BX61" s="22"/>
      <c r="BY61" s="22"/>
      <c r="BZ61" s="22"/>
      <c r="CA61" s="22"/>
      <c r="CB61" s="22"/>
      <c r="CC61" s="22"/>
      <c r="CD61" s="22"/>
      <c r="CE61" s="22"/>
      <c r="CF61" s="22"/>
      <c r="CG61" s="22"/>
      <c r="CH61" s="22"/>
      <c r="CI61" s="22"/>
      <c r="CJ61" s="22"/>
      <c r="CK61" s="22"/>
      <c r="CL61" s="22"/>
      <c r="CM61" s="22"/>
      <c r="CN61" s="22"/>
    </row>
    <row r="62" spans="2:92" s="7" customFormat="1" ht="20.25" customHeight="1">
      <c r="B62" s="18"/>
      <c r="C62" s="18"/>
      <c r="D62" s="18"/>
      <c r="E62" s="18"/>
      <c r="F62" s="35"/>
      <c r="G62" s="12"/>
      <c r="H62" s="14"/>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c r="AH62" s="22"/>
      <c r="AI62" s="22"/>
      <c r="AJ62" s="22"/>
      <c r="AK62" s="22"/>
      <c r="AL62" s="22"/>
      <c r="AM62" s="22"/>
      <c r="AN62" s="22"/>
      <c r="AO62" s="22"/>
      <c r="AP62" s="22"/>
      <c r="AQ62" s="22"/>
      <c r="AR62" s="22"/>
      <c r="AS62" s="22"/>
      <c r="AT62" s="22"/>
      <c r="AU62" s="22"/>
      <c r="AV62" s="22"/>
      <c r="AW62" s="22"/>
      <c r="AX62" s="22"/>
      <c r="AY62" s="22"/>
      <c r="AZ62" s="22"/>
      <c r="BA62" s="22"/>
      <c r="BB62" s="22"/>
      <c r="BC62" s="22"/>
      <c r="BD62" s="22"/>
      <c r="BE62" s="22"/>
      <c r="BF62" s="22"/>
      <c r="BG62" s="22"/>
      <c r="BH62" s="22"/>
      <c r="BI62" s="22"/>
      <c r="BJ62" s="22"/>
      <c r="BK62" s="22"/>
      <c r="BL62" s="22"/>
      <c r="BM62" s="22"/>
      <c r="BN62" s="22"/>
      <c r="BO62" s="22"/>
      <c r="BP62" s="22"/>
      <c r="BQ62" s="22"/>
      <c r="BR62" s="22"/>
      <c r="BS62" s="22"/>
      <c r="BT62" s="22"/>
      <c r="BU62" s="22"/>
      <c r="BV62" s="22"/>
      <c r="BW62" s="22"/>
      <c r="BX62" s="22"/>
      <c r="BY62" s="22"/>
      <c r="BZ62" s="22"/>
      <c r="CA62" s="22"/>
      <c r="CB62" s="22"/>
      <c r="CC62" s="22"/>
      <c r="CD62" s="22"/>
      <c r="CE62" s="22"/>
      <c r="CF62" s="22"/>
      <c r="CG62" s="22"/>
      <c r="CH62" s="22"/>
      <c r="CI62" s="22"/>
      <c r="CJ62" s="22"/>
      <c r="CK62" s="22"/>
      <c r="CL62" s="22"/>
      <c r="CM62" s="22"/>
      <c r="CN62" s="22"/>
    </row>
    <row r="63" spans="2:92" s="7" customFormat="1" ht="20.25" customHeight="1">
      <c r="B63" s="18"/>
      <c r="C63" s="18"/>
      <c r="D63" s="18"/>
      <c r="E63" s="18"/>
      <c r="F63" s="35"/>
      <c r="G63" s="12"/>
      <c r="H63" s="14"/>
      <c r="I63" s="22"/>
      <c r="J63" s="22"/>
      <c r="K63" s="22"/>
      <c r="L63" s="22"/>
      <c r="M63" s="22"/>
      <c r="N63" s="22"/>
      <c r="O63" s="22"/>
      <c r="P63" s="22"/>
      <c r="Q63" s="22"/>
      <c r="R63" s="22"/>
      <c r="S63" s="22"/>
      <c r="T63" s="22"/>
      <c r="U63" s="22"/>
      <c r="V63" s="22"/>
      <c r="W63" s="22"/>
      <c r="X63" s="22"/>
      <c r="Y63" s="22"/>
      <c r="Z63" s="22"/>
      <c r="AA63" s="22"/>
      <c r="AB63" s="22"/>
      <c r="AC63" s="22"/>
      <c r="AD63" s="22"/>
      <c r="AE63" s="22"/>
      <c r="AF63" s="22"/>
      <c r="AG63" s="22"/>
      <c r="AH63" s="22"/>
      <c r="AI63" s="22"/>
      <c r="AJ63" s="22"/>
      <c r="AK63" s="22"/>
      <c r="AL63" s="22"/>
      <c r="AM63" s="22"/>
      <c r="AN63" s="22"/>
      <c r="AO63" s="22"/>
      <c r="AP63" s="22"/>
      <c r="AQ63" s="22"/>
      <c r="AR63" s="22"/>
      <c r="AS63" s="22"/>
      <c r="AT63" s="22"/>
      <c r="AU63" s="22"/>
      <c r="AV63" s="22"/>
      <c r="AW63" s="22"/>
      <c r="AX63" s="22"/>
      <c r="AY63" s="22"/>
      <c r="AZ63" s="22"/>
      <c r="BA63" s="22"/>
      <c r="BB63" s="22"/>
      <c r="BC63" s="22"/>
      <c r="BD63" s="22"/>
      <c r="BE63" s="22"/>
      <c r="BF63" s="22"/>
      <c r="BG63" s="22"/>
      <c r="BH63" s="22"/>
      <c r="BI63" s="22"/>
      <c r="BJ63" s="22"/>
      <c r="BK63" s="22"/>
      <c r="BL63" s="22"/>
      <c r="BM63" s="22"/>
      <c r="BN63" s="22"/>
      <c r="BO63" s="22"/>
      <c r="BP63" s="22"/>
      <c r="BQ63" s="22"/>
      <c r="BR63" s="22"/>
      <c r="BS63" s="22"/>
      <c r="BT63" s="22"/>
      <c r="BU63" s="22"/>
      <c r="BV63" s="22"/>
      <c r="BW63" s="22"/>
      <c r="BX63" s="22"/>
      <c r="BY63" s="22"/>
      <c r="BZ63" s="22"/>
      <c r="CA63" s="22"/>
      <c r="CB63" s="22"/>
      <c r="CC63" s="22"/>
      <c r="CD63" s="22"/>
      <c r="CE63" s="22"/>
      <c r="CF63" s="22"/>
      <c r="CG63" s="22"/>
      <c r="CH63" s="22"/>
      <c r="CI63" s="22"/>
      <c r="CJ63" s="22"/>
      <c r="CK63" s="22"/>
      <c r="CL63" s="22"/>
      <c r="CM63" s="22"/>
      <c r="CN63" s="22"/>
    </row>
    <row r="64" spans="2:92" s="7" customFormat="1" ht="20.25" customHeight="1">
      <c r="B64" s="18"/>
      <c r="C64" s="18"/>
      <c r="D64" s="18"/>
      <c r="E64" s="18"/>
      <c r="F64" s="35"/>
      <c r="G64" s="12"/>
      <c r="H64" s="14"/>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22"/>
      <c r="AN64" s="22"/>
      <c r="AO64" s="22"/>
      <c r="AP64" s="22"/>
      <c r="AQ64" s="22"/>
      <c r="AR64" s="22"/>
      <c r="AS64" s="22"/>
      <c r="AT64" s="22"/>
      <c r="AU64" s="22"/>
      <c r="AV64" s="22"/>
      <c r="AW64" s="22"/>
      <c r="AX64" s="22"/>
      <c r="AY64" s="22"/>
      <c r="AZ64" s="22"/>
      <c r="BA64" s="22"/>
      <c r="BB64" s="22"/>
      <c r="BC64" s="22"/>
      <c r="BD64" s="22"/>
      <c r="BE64" s="22"/>
      <c r="BF64" s="22"/>
      <c r="BG64" s="22"/>
      <c r="BH64" s="22"/>
      <c r="BI64" s="22"/>
      <c r="BJ64" s="22"/>
      <c r="BK64" s="22"/>
      <c r="BL64" s="22"/>
      <c r="BM64" s="22"/>
      <c r="BN64" s="22"/>
      <c r="BO64" s="22"/>
      <c r="BP64" s="22"/>
      <c r="BQ64" s="22"/>
      <c r="BR64" s="22"/>
      <c r="BS64" s="22"/>
      <c r="BT64" s="22"/>
      <c r="BU64" s="22"/>
      <c r="BV64" s="22"/>
      <c r="BW64" s="22"/>
      <c r="BX64" s="22"/>
      <c r="BY64" s="22"/>
      <c r="BZ64" s="22"/>
      <c r="CA64" s="22"/>
      <c r="CB64" s="22"/>
      <c r="CC64" s="22"/>
      <c r="CD64" s="22"/>
      <c r="CE64" s="22"/>
      <c r="CF64" s="22"/>
      <c r="CG64" s="22"/>
      <c r="CH64" s="22"/>
      <c r="CI64" s="22"/>
      <c r="CJ64" s="22"/>
      <c r="CK64" s="22"/>
      <c r="CL64" s="22"/>
      <c r="CM64" s="22"/>
      <c r="CN64" s="22"/>
    </row>
    <row r="65" spans="2:92" s="7" customFormat="1" ht="20.25" customHeight="1">
      <c r="B65" s="18"/>
      <c r="C65" s="18"/>
      <c r="D65" s="18"/>
      <c r="E65" s="18"/>
      <c r="F65" s="35"/>
      <c r="G65" s="12"/>
      <c r="H65" s="14"/>
      <c r="I65" s="22"/>
      <c r="J65" s="22"/>
      <c r="K65" s="22"/>
      <c r="L65" s="22"/>
      <c r="M65" s="22"/>
      <c r="N65" s="22"/>
      <c r="O65" s="22"/>
      <c r="P65" s="22"/>
      <c r="Q65" s="22"/>
      <c r="R65" s="22"/>
      <c r="S65" s="22"/>
      <c r="T65" s="22"/>
      <c r="U65" s="22"/>
      <c r="V65" s="22"/>
      <c r="W65" s="22"/>
      <c r="X65" s="22"/>
      <c r="Y65" s="22"/>
      <c r="Z65" s="22"/>
      <c r="AA65" s="22"/>
      <c r="AB65" s="22"/>
      <c r="AC65" s="22"/>
      <c r="AD65" s="22"/>
      <c r="AE65" s="22"/>
      <c r="AF65" s="22"/>
      <c r="AG65" s="22"/>
      <c r="AH65" s="22"/>
      <c r="AI65" s="22"/>
      <c r="AJ65" s="22"/>
      <c r="AK65" s="22"/>
      <c r="AL65" s="22"/>
      <c r="AM65" s="22"/>
      <c r="AN65" s="22"/>
      <c r="AO65" s="22"/>
      <c r="AP65" s="22"/>
      <c r="AQ65" s="22"/>
      <c r="AR65" s="22"/>
      <c r="AS65" s="22"/>
      <c r="AT65" s="22"/>
      <c r="AU65" s="22"/>
      <c r="AV65" s="22"/>
      <c r="AW65" s="22"/>
      <c r="AX65" s="22"/>
      <c r="AY65" s="22"/>
      <c r="AZ65" s="22"/>
      <c r="BA65" s="22"/>
      <c r="BB65" s="22"/>
      <c r="BC65" s="22"/>
      <c r="BD65" s="22"/>
      <c r="BE65" s="22"/>
      <c r="BF65" s="22"/>
      <c r="BG65" s="22"/>
      <c r="BH65" s="22"/>
      <c r="BI65" s="22"/>
      <c r="BJ65" s="22"/>
      <c r="BK65" s="22"/>
      <c r="BL65" s="22"/>
      <c r="BM65" s="22"/>
      <c r="BN65" s="22"/>
      <c r="BO65" s="22"/>
      <c r="BP65" s="22"/>
      <c r="BQ65" s="22"/>
      <c r="BR65" s="22"/>
      <c r="BS65" s="22"/>
      <c r="BT65" s="22"/>
      <c r="BU65" s="22"/>
      <c r="BV65" s="22"/>
      <c r="BW65" s="22"/>
      <c r="BX65" s="22"/>
      <c r="BY65" s="22"/>
      <c r="BZ65" s="22"/>
      <c r="CA65" s="22"/>
      <c r="CB65" s="22"/>
      <c r="CC65" s="22"/>
      <c r="CD65" s="22"/>
      <c r="CE65" s="22"/>
      <c r="CF65" s="22"/>
      <c r="CG65" s="22"/>
      <c r="CH65" s="22"/>
      <c r="CI65" s="22"/>
      <c r="CJ65" s="22"/>
      <c r="CK65" s="22"/>
      <c r="CL65" s="22"/>
      <c r="CM65" s="22"/>
      <c r="CN65" s="22"/>
    </row>
    <row r="66" spans="2:92" s="7" customFormat="1" ht="20.25" customHeight="1">
      <c r="B66" s="18"/>
      <c r="C66" s="18"/>
      <c r="D66" s="18"/>
      <c r="E66" s="18"/>
      <c r="F66" s="35"/>
      <c r="G66" s="12"/>
      <c r="H66" s="14"/>
      <c r="I66" s="22"/>
      <c r="J66" s="22"/>
      <c r="K66" s="22"/>
      <c r="L66" s="22"/>
      <c r="M66" s="22"/>
      <c r="N66" s="22"/>
      <c r="O66" s="22"/>
      <c r="P66" s="22"/>
      <c r="Q66" s="22"/>
      <c r="R66" s="22"/>
      <c r="S66" s="22"/>
      <c r="T66" s="22"/>
      <c r="U66" s="22"/>
      <c r="V66" s="22"/>
      <c r="W66" s="22"/>
      <c r="X66" s="22"/>
      <c r="Y66" s="22"/>
      <c r="Z66" s="22"/>
      <c r="AA66" s="22"/>
      <c r="AB66" s="22"/>
      <c r="AC66" s="22"/>
      <c r="AD66" s="22"/>
      <c r="AE66" s="22"/>
      <c r="AF66" s="22"/>
      <c r="AG66" s="22"/>
      <c r="AH66" s="22"/>
      <c r="AI66" s="22"/>
      <c r="AJ66" s="22"/>
      <c r="AK66" s="22"/>
      <c r="AL66" s="22"/>
      <c r="AM66" s="22"/>
      <c r="AN66" s="22"/>
      <c r="AO66" s="22"/>
      <c r="AP66" s="22"/>
      <c r="AQ66" s="22"/>
      <c r="AR66" s="22"/>
      <c r="AS66" s="22"/>
      <c r="AT66" s="22"/>
      <c r="AU66" s="22"/>
      <c r="AV66" s="22"/>
      <c r="AW66" s="22"/>
      <c r="AX66" s="22"/>
      <c r="AY66" s="22"/>
      <c r="AZ66" s="22"/>
      <c r="BA66" s="22"/>
      <c r="BB66" s="22"/>
      <c r="BC66" s="22"/>
      <c r="BD66" s="22"/>
      <c r="BE66" s="22"/>
      <c r="BF66" s="22"/>
      <c r="BG66" s="22"/>
      <c r="BH66" s="22"/>
      <c r="BI66" s="22"/>
      <c r="BJ66" s="22"/>
      <c r="BK66" s="22"/>
      <c r="BL66" s="22"/>
      <c r="BM66" s="22"/>
      <c r="BN66" s="22"/>
      <c r="BO66" s="22"/>
      <c r="BP66" s="22"/>
      <c r="BQ66" s="22"/>
      <c r="BR66" s="22"/>
      <c r="BS66" s="22"/>
      <c r="BT66" s="22"/>
      <c r="BU66" s="22"/>
      <c r="BV66" s="22"/>
      <c r="BW66" s="22"/>
      <c r="BX66" s="22"/>
      <c r="BY66" s="22"/>
      <c r="BZ66" s="22"/>
      <c r="CA66" s="22"/>
      <c r="CB66" s="22"/>
      <c r="CC66" s="22"/>
      <c r="CD66" s="22"/>
      <c r="CE66" s="22"/>
      <c r="CF66" s="22"/>
      <c r="CG66" s="22"/>
      <c r="CH66" s="22"/>
      <c r="CI66" s="22"/>
      <c r="CJ66" s="22"/>
      <c r="CK66" s="22"/>
      <c r="CL66" s="22"/>
      <c r="CM66" s="22"/>
      <c r="CN66" s="22"/>
    </row>
    <row r="67" spans="2:92" s="7" customFormat="1" ht="20.25" customHeight="1">
      <c r="B67" s="18"/>
      <c r="C67" s="18"/>
      <c r="D67" s="18"/>
      <c r="E67" s="18"/>
      <c r="F67" s="35"/>
      <c r="G67" s="12"/>
      <c r="H67" s="14"/>
      <c r="I67" s="22"/>
      <c r="J67" s="22"/>
      <c r="K67" s="22"/>
      <c r="L67" s="22"/>
      <c r="M67" s="22"/>
      <c r="N67" s="22"/>
      <c r="O67" s="22"/>
      <c r="P67" s="22"/>
      <c r="Q67" s="22"/>
      <c r="R67" s="22"/>
      <c r="S67" s="22"/>
      <c r="T67" s="22"/>
      <c r="U67" s="22"/>
      <c r="V67" s="22"/>
      <c r="W67" s="22"/>
      <c r="X67" s="22"/>
      <c r="Y67" s="22"/>
      <c r="Z67" s="22"/>
      <c r="AA67" s="22"/>
      <c r="AB67" s="22"/>
      <c r="AC67" s="22"/>
      <c r="AD67" s="22"/>
      <c r="AE67" s="22"/>
      <c r="AF67" s="22"/>
      <c r="AG67" s="22"/>
      <c r="AH67" s="22"/>
      <c r="AI67" s="22"/>
      <c r="AJ67" s="22"/>
      <c r="AK67" s="22"/>
      <c r="AL67" s="22"/>
      <c r="AM67" s="22"/>
      <c r="AN67" s="22"/>
      <c r="AO67" s="22"/>
      <c r="AP67" s="22"/>
      <c r="AQ67" s="22"/>
      <c r="AR67" s="22"/>
      <c r="AS67" s="22"/>
      <c r="AT67" s="22"/>
      <c r="AU67" s="22"/>
      <c r="AV67" s="22"/>
      <c r="AW67" s="22"/>
      <c r="AX67" s="22"/>
      <c r="AY67" s="22"/>
      <c r="AZ67" s="22"/>
      <c r="BA67" s="22"/>
      <c r="BB67" s="22"/>
      <c r="BC67" s="22"/>
      <c r="BD67" s="22"/>
      <c r="BE67" s="22"/>
      <c r="BF67" s="22"/>
      <c r="BG67" s="22"/>
      <c r="BH67" s="22"/>
      <c r="BI67" s="22"/>
      <c r="BJ67" s="22"/>
      <c r="BK67" s="22"/>
      <c r="BL67" s="22"/>
      <c r="BM67" s="22"/>
      <c r="BN67" s="22"/>
      <c r="BO67" s="22"/>
      <c r="BP67" s="22"/>
      <c r="BQ67" s="22"/>
      <c r="BR67" s="22"/>
      <c r="BS67" s="22"/>
      <c r="BT67" s="22"/>
      <c r="BU67" s="22"/>
      <c r="BV67" s="22"/>
      <c r="BW67" s="22"/>
      <c r="BX67" s="22"/>
      <c r="BY67" s="22"/>
      <c r="BZ67" s="22"/>
      <c r="CA67" s="22"/>
      <c r="CB67" s="22"/>
      <c r="CC67" s="22"/>
      <c r="CD67" s="22"/>
      <c r="CE67" s="22"/>
      <c r="CF67" s="22"/>
      <c r="CG67" s="22"/>
      <c r="CH67" s="22"/>
      <c r="CI67" s="22"/>
      <c r="CJ67" s="22"/>
      <c r="CK67" s="22"/>
      <c r="CL67" s="22"/>
      <c r="CM67" s="22"/>
      <c r="CN67" s="22"/>
    </row>
    <row r="68" spans="2:92" s="7" customFormat="1" ht="20.25" customHeight="1">
      <c r="B68" s="18"/>
      <c r="C68" s="18"/>
      <c r="D68" s="18"/>
      <c r="E68" s="18"/>
      <c r="F68" s="35"/>
      <c r="G68" s="12"/>
      <c r="H68" s="14"/>
      <c r="I68" s="22"/>
      <c r="J68" s="22"/>
      <c r="K68" s="22"/>
      <c r="L68" s="22"/>
      <c r="M68" s="22"/>
      <c r="N68" s="22"/>
      <c r="O68" s="22"/>
      <c r="P68" s="22"/>
      <c r="Q68" s="22"/>
      <c r="R68" s="22"/>
      <c r="S68" s="22"/>
      <c r="T68" s="22"/>
      <c r="U68" s="22"/>
      <c r="V68" s="22"/>
      <c r="W68" s="22"/>
      <c r="X68" s="22"/>
      <c r="Y68" s="22"/>
      <c r="Z68" s="22"/>
      <c r="AA68" s="22"/>
      <c r="AB68" s="22"/>
      <c r="AC68" s="22"/>
      <c r="AD68" s="22"/>
      <c r="AE68" s="22"/>
      <c r="AF68" s="22"/>
      <c r="AG68" s="22"/>
      <c r="AH68" s="22"/>
      <c r="AI68" s="22"/>
      <c r="AJ68" s="22"/>
      <c r="AK68" s="22"/>
      <c r="AL68" s="22"/>
      <c r="AM68" s="22"/>
      <c r="AN68" s="22"/>
      <c r="AO68" s="22"/>
      <c r="AP68" s="22"/>
      <c r="AQ68" s="22"/>
      <c r="AR68" s="22"/>
      <c r="AS68" s="22"/>
      <c r="AT68" s="22"/>
      <c r="AU68" s="22"/>
      <c r="AV68" s="22"/>
      <c r="AW68" s="22"/>
      <c r="AX68" s="22"/>
      <c r="AY68" s="22"/>
      <c r="AZ68" s="22"/>
      <c r="BA68" s="22"/>
      <c r="BB68" s="22"/>
      <c r="BC68" s="22"/>
      <c r="BD68" s="22"/>
      <c r="BE68" s="22"/>
      <c r="BF68" s="22"/>
      <c r="BG68" s="22"/>
      <c r="BH68" s="22"/>
      <c r="BI68" s="22"/>
      <c r="BJ68" s="22"/>
      <c r="BK68" s="22"/>
      <c r="BL68" s="22"/>
      <c r="BM68" s="22"/>
      <c r="BN68" s="22"/>
      <c r="BO68" s="22"/>
      <c r="BP68" s="22"/>
      <c r="BQ68" s="22"/>
      <c r="BR68" s="22"/>
      <c r="BS68" s="22"/>
      <c r="BT68" s="22"/>
      <c r="BU68" s="22"/>
      <c r="BV68" s="22"/>
      <c r="BW68" s="22"/>
      <c r="BX68" s="22"/>
      <c r="BY68" s="22"/>
      <c r="BZ68" s="22"/>
      <c r="CA68" s="22"/>
      <c r="CB68" s="22"/>
      <c r="CC68" s="22"/>
      <c r="CD68" s="22"/>
      <c r="CE68" s="22"/>
      <c r="CF68" s="22"/>
      <c r="CG68" s="22"/>
      <c r="CH68" s="22"/>
      <c r="CI68" s="22"/>
      <c r="CJ68" s="22"/>
      <c r="CK68" s="22"/>
      <c r="CL68" s="22"/>
      <c r="CM68" s="22"/>
      <c r="CN68" s="22"/>
    </row>
    <row r="69" spans="2:92" s="7" customFormat="1" ht="20.25" customHeight="1">
      <c r="B69" s="18"/>
      <c r="C69" s="18"/>
      <c r="D69" s="18"/>
      <c r="E69" s="18"/>
      <c r="F69" s="35"/>
      <c r="G69" s="12"/>
      <c r="H69" s="14"/>
      <c r="I69" s="22"/>
      <c r="J69" s="22"/>
      <c r="K69" s="22"/>
      <c r="L69" s="22"/>
      <c r="M69" s="22"/>
      <c r="N69" s="22"/>
      <c r="O69" s="22"/>
      <c r="P69" s="22"/>
      <c r="Q69" s="22"/>
      <c r="R69" s="22"/>
      <c r="S69" s="22"/>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2"/>
      <c r="AS69" s="22"/>
      <c r="AT69" s="22"/>
      <c r="AU69" s="22"/>
      <c r="AV69" s="22"/>
      <c r="AW69" s="22"/>
      <c r="AX69" s="22"/>
      <c r="AY69" s="22"/>
      <c r="AZ69" s="22"/>
      <c r="BA69" s="22"/>
      <c r="BB69" s="22"/>
      <c r="BC69" s="22"/>
      <c r="BD69" s="22"/>
      <c r="BE69" s="22"/>
      <c r="BF69" s="22"/>
      <c r="BG69" s="22"/>
      <c r="BH69" s="22"/>
      <c r="BI69" s="22"/>
      <c r="BJ69" s="22"/>
      <c r="BK69" s="22"/>
      <c r="BL69" s="22"/>
      <c r="BM69" s="22"/>
      <c r="BN69" s="22"/>
      <c r="BO69" s="22"/>
      <c r="BP69" s="22"/>
      <c r="BQ69" s="22"/>
      <c r="BR69" s="22"/>
      <c r="BS69" s="22"/>
      <c r="BT69" s="22"/>
      <c r="BU69" s="22"/>
      <c r="BV69" s="22"/>
      <c r="BW69" s="22"/>
      <c r="BX69" s="22"/>
      <c r="BY69" s="22"/>
      <c r="BZ69" s="22"/>
      <c r="CA69" s="22"/>
      <c r="CB69" s="22"/>
      <c r="CC69" s="22"/>
      <c r="CD69" s="22"/>
      <c r="CE69" s="22"/>
      <c r="CF69" s="22"/>
      <c r="CG69" s="22"/>
      <c r="CH69" s="22"/>
      <c r="CI69" s="22"/>
      <c r="CJ69" s="22"/>
      <c r="CK69" s="22"/>
      <c r="CL69" s="22"/>
      <c r="CM69" s="22"/>
      <c r="CN69" s="22"/>
    </row>
    <row r="70" spans="2:92" s="7" customFormat="1" ht="20.25" customHeight="1">
      <c r="B70" s="18"/>
      <c r="C70" s="18"/>
      <c r="D70" s="18"/>
      <c r="E70" s="18"/>
      <c r="F70" s="35"/>
      <c r="G70" s="12"/>
      <c r="H70" s="14"/>
      <c r="I70" s="22"/>
      <c r="J70" s="22"/>
      <c r="K70" s="22"/>
      <c r="L70" s="22"/>
      <c r="M70" s="22"/>
      <c r="N70" s="22"/>
      <c r="O70" s="22"/>
      <c r="P70" s="22"/>
      <c r="Q70" s="22"/>
      <c r="R70" s="22"/>
      <c r="S70" s="22"/>
      <c r="T70" s="22"/>
      <c r="U70" s="22"/>
      <c r="V70" s="22"/>
      <c r="W70" s="22"/>
      <c r="X70" s="22"/>
      <c r="Y70" s="22"/>
      <c r="Z70" s="22"/>
      <c r="AA70" s="22"/>
      <c r="AB70" s="22"/>
      <c r="AC70" s="22"/>
      <c r="AD70" s="22"/>
      <c r="AE70" s="22"/>
      <c r="AF70" s="22"/>
      <c r="AG70" s="22"/>
      <c r="AH70" s="22"/>
      <c r="AI70" s="22"/>
      <c r="AJ70" s="22"/>
      <c r="AK70" s="22"/>
      <c r="AL70" s="22"/>
      <c r="AM70" s="22"/>
      <c r="AN70" s="22"/>
      <c r="AO70" s="22"/>
      <c r="AP70" s="22"/>
      <c r="AQ70" s="22"/>
      <c r="AR70" s="22"/>
      <c r="AS70" s="22"/>
      <c r="AT70" s="22"/>
      <c r="AU70" s="22"/>
      <c r="AV70" s="22"/>
      <c r="AW70" s="22"/>
      <c r="AX70" s="22"/>
      <c r="AY70" s="22"/>
      <c r="AZ70" s="22"/>
      <c r="BA70" s="22"/>
      <c r="BB70" s="22"/>
      <c r="BC70" s="22"/>
      <c r="BD70" s="22"/>
      <c r="BE70" s="22"/>
      <c r="BF70" s="22"/>
      <c r="BG70" s="22"/>
      <c r="BH70" s="22"/>
      <c r="BI70" s="22"/>
      <c r="BJ70" s="22"/>
      <c r="BK70" s="22"/>
      <c r="BL70" s="22"/>
      <c r="BM70" s="22"/>
      <c r="BN70" s="22"/>
      <c r="BO70" s="22"/>
      <c r="BP70" s="22"/>
      <c r="BQ70" s="22"/>
      <c r="BR70" s="22"/>
      <c r="BS70" s="22"/>
      <c r="BT70" s="22"/>
      <c r="BU70" s="22"/>
      <c r="BV70" s="22"/>
      <c r="BW70" s="22"/>
      <c r="BX70" s="22"/>
      <c r="BY70" s="22"/>
      <c r="BZ70" s="22"/>
      <c r="CA70" s="22"/>
      <c r="CB70" s="22"/>
      <c r="CC70" s="22"/>
      <c r="CD70" s="22"/>
      <c r="CE70" s="22"/>
      <c r="CF70" s="22"/>
      <c r="CG70" s="22"/>
      <c r="CH70" s="22"/>
      <c r="CI70" s="22"/>
      <c r="CJ70" s="22"/>
      <c r="CK70" s="22"/>
      <c r="CL70" s="22"/>
      <c r="CM70" s="22"/>
      <c r="CN70" s="22"/>
    </row>
    <row r="71" spans="2:92" s="7" customFormat="1" ht="20.25" customHeight="1">
      <c r="B71" s="18"/>
      <c r="C71" s="18"/>
      <c r="D71" s="18"/>
      <c r="E71" s="18"/>
      <c r="F71" s="35"/>
      <c r="G71" s="12"/>
      <c r="H71" s="14"/>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c r="AH71" s="22"/>
      <c r="AI71" s="22"/>
      <c r="AJ71" s="22"/>
      <c r="AK71" s="22"/>
      <c r="AL71" s="22"/>
      <c r="AM71" s="22"/>
      <c r="AN71" s="22"/>
      <c r="AO71" s="22"/>
      <c r="AP71" s="22"/>
      <c r="AQ71" s="22"/>
      <c r="AR71" s="22"/>
      <c r="AS71" s="22"/>
      <c r="AT71" s="22"/>
      <c r="AU71" s="22"/>
      <c r="AV71" s="22"/>
      <c r="AW71" s="22"/>
      <c r="AX71" s="22"/>
      <c r="AY71" s="22"/>
      <c r="AZ71" s="22"/>
      <c r="BA71" s="22"/>
      <c r="BB71" s="22"/>
      <c r="BC71" s="22"/>
      <c r="BD71" s="22"/>
      <c r="BE71" s="22"/>
      <c r="BF71" s="22"/>
      <c r="BG71" s="22"/>
      <c r="BH71" s="22"/>
      <c r="BI71" s="22"/>
      <c r="BJ71" s="22"/>
      <c r="BK71" s="22"/>
      <c r="BL71" s="22"/>
      <c r="BM71" s="22"/>
      <c r="BN71" s="22"/>
      <c r="BO71" s="22"/>
      <c r="BP71" s="22"/>
      <c r="BQ71" s="22"/>
      <c r="BR71" s="22"/>
      <c r="BS71" s="22"/>
      <c r="BT71" s="22"/>
      <c r="BU71" s="22"/>
      <c r="BV71" s="22"/>
      <c r="BW71" s="22"/>
      <c r="BX71" s="22"/>
      <c r="BY71" s="22"/>
      <c r="BZ71" s="22"/>
      <c r="CA71" s="22"/>
      <c r="CB71" s="22"/>
      <c r="CC71" s="22"/>
      <c r="CD71" s="22"/>
      <c r="CE71" s="22"/>
      <c r="CF71" s="22"/>
      <c r="CG71" s="22"/>
      <c r="CH71" s="22"/>
      <c r="CI71" s="22"/>
      <c r="CJ71" s="22"/>
      <c r="CK71" s="22"/>
      <c r="CL71" s="22"/>
      <c r="CM71" s="22"/>
      <c r="CN71" s="22"/>
    </row>
    <row r="72" spans="2:92" s="7" customFormat="1" ht="20.25" customHeight="1">
      <c r="B72" s="18"/>
      <c r="C72" s="18"/>
      <c r="D72" s="18"/>
      <c r="E72" s="18"/>
      <c r="F72" s="35"/>
      <c r="G72" s="12"/>
      <c r="H72" s="14"/>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22"/>
      <c r="AN72" s="22"/>
      <c r="AO72" s="22"/>
      <c r="AP72" s="22"/>
      <c r="AQ72" s="22"/>
      <c r="AR72" s="22"/>
      <c r="AS72" s="22"/>
      <c r="AT72" s="22"/>
      <c r="AU72" s="22"/>
      <c r="AV72" s="22"/>
      <c r="AW72" s="22"/>
      <c r="AX72" s="22"/>
      <c r="AY72" s="22"/>
      <c r="AZ72" s="22"/>
      <c r="BA72" s="22"/>
      <c r="BB72" s="22"/>
      <c r="BC72" s="22"/>
      <c r="BD72" s="22"/>
      <c r="BE72" s="22"/>
      <c r="BF72" s="22"/>
      <c r="BG72" s="22"/>
      <c r="BH72" s="22"/>
      <c r="BI72" s="22"/>
      <c r="BJ72" s="22"/>
      <c r="BK72" s="22"/>
      <c r="BL72" s="22"/>
      <c r="BM72" s="22"/>
      <c r="BN72" s="22"/>
      <c r="BO72" s="22"/>
      <c r="BP72" s="22"/>
      <c r="BQ72" s="22"/>
      <c r="BR72" s="22"/>
      <c r="BS72" s="22"/>
      <c r="BT72" s="22"/>
      <c r="BU72" s="22"/>
      <c r="BV72" s="22"/>
      <c r="BW72" s="22"/>
      <c r="BX72" s="22"/>
      <c r="BY72" s="22"/>
      <c r="BZ72" s="22"/>
      <c r="CA72" s="22"/>
      <c r="CB72" s="22"/>
      <c r="CC72" s="22"/>
      <c r="CD72" s="22"/>
      <c r="CE72" s="22"/>
      <c r="CF72" s="22"/>
      <c r="CG72" s="22"/>
      <c r="CH72" s="22"/>
      <c r="CI72" s="22"/>
      <c r="CJ72" s="22"/>
      <c r="CK72" s="22"/>
      <c r="CL72" s="22"/>
      <c r="CM72" s="22"/>
      <c r="CN72" s="22"/>
    </row>
    <row r="73" spans="2:92" s="7" customFormat="1" ht="20.25" customHeight="1">
      <c r="B73" s="18"/>
      <c r="C73" s="18"/>
      <c r="D73" s="18"/>
      <c r="E73" s="18"/>
      <c r="F73" s="35"/>
      <c r="G73" s="12"/>
      <c r="H73" s="14"/>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2"/>
      <c r="AS73" s="22"/>
      <c r="AT73" s="22"/>
      <c r="AU73" s="22"/>
      <c r="AV73" s="22"/>
      <c r="AW73" s="22"/>
      <c r="AX73" s="22"/>
      <c r="AY73" s="22"/>
      <c r="AZ73" s="22"/>
      <c r="BA73" s="22"/>
      <c r="BB73" s="22"/>
      <c r="BC73" s="22"/>
      <c r="BD73" s="22"/>
      <c r="BE73" s="22"/>
      <c r="BF73" s="22"/>
      <c r="BG73" s="22"/>
      <c r="BH73" s="22"/>
      <c r="BI73" s="22"/>
      <c r="BJ73" s="22"/>
      <c r="BK73" s="22"/>
      <c r="BL73" s="22"/>
      <c r="BM73" s="22"/>
      <c r="BN73" s="22"/>
      <c r="BO73" s="22"/>
      <c r="BP73" s="22"/>
      <c r="BQ73" s="22"/>
      <c r="BR73" s="22"/>
      <c r="BS73" s="22"/>
      <c r="BT73" s="22"/>
      <c r="BU73" s="22"/>
      <c r="BV73" s="22"/>
      <c r="BW73" s="22"/>
      <c r="BX73" s="22"/>
      <c r="BY73" s="22"/>
      <c r="BZ73" s="22"/>
      <c r="CA73" s="22"/>
      <c r="CB73" s="22"/>
      <c r="CC73" s="22"/>
      <c r="CD73" s="22"/>
      <c r="CE73" s="22"/>
      <c r="CF73" s="22"/>
      <c r="CG73" s="22"/>
      <c r="CH73" s="22"/>
      <c r="CI73" s="22"/>
      <c r="CJ73" s="22"/>
      <c r="CK73" s="22"/>
      <c r="CL73" s="22"/>
      <c r="CM73" s="22"/>
      <c r="CN73" s="22"/>
    </row>
    <row r="74" spans="2:92" s="7" customFormat="1" ht="20.25" customHeight="1">
      <c r="B74" s="18"/>
      <c r="C74" s="18"/>
      <c r="D74" s="18"/>
      <c r="E74" s="18"/>
      <c r="F74" s="35"/>
      <c r="G74" s="12"/>
      <c r="H74" s="14"/>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2"/>
      <c r="AY74" s="22"/>
      <c r="AZ74" s="22"/>
      <c r="BA74" s="22"/>
      <c r="BB74" s="22"/>
      <c r="BC74" s="22"/>
      <c r="BD74" s="22"/>
      <c r="BE74" s="22"/>
      <c r="BF74" s="22"/>
      <c r="BG74" s="22"/>
      <c r="BH74" s="22"/>
      <c r="BI74" s="22"/>
      <c r="BJ74" s="22"/>
      <c r="BK74" s="22"/>
      <c r="BL74" s="22"/>
      <c r="BM74" s="22"/>
      <c r="BN74" s="22"/>
      <c r="BO74" s="22"/>
      <c r="BP74" s="22"/>
      <c r="BQ74" s="22"/>
      <c r="BR74" s="22"/>
      <c r="BS74" s="22"/>
      <c r="BT74" s="22"/>
      <c r="BU74" s="22"/>
      <c r="BV74" s="22"/>
      <c r="BW74" s="22"/>
      <c r="BX74" s="22"/>
      <c r="BY74" s="22"/>
      <c r="BZ74" s="22"/>
      <c r="CA74" s="22"/>
      <c r="CB74" s="22"/>
      <c r="CC74" s="22"/>
      <c r="CD74" s="22"/>
      <c r="CE74" s="22"/>
      <c r="CF74" s="22"/>
      <c r="CG74" s="22"/>
      <c r="CH74" s="22"/>
      <c r="CI74" s="22"/>
      <c r="CJ74" s="22"/>
      <c r="CK74" s="22"/>
      <c r="CL74" s="22"/>
      <c r="CM74" s="22"/>
      <c r="CN74" s="22"/>
    </row>
    <row r="75" spans="2:92" s="7" customFormat="1" ht="20.25" customHeight="1">
      <c r="B75" s="18"/>
      <c r="C75" s="18"/>
      <c r="D75" s="18"/>
      <c r="E75" s="18"/>
      <c r="F75" s="35"/>
      <c r="G75" s="12"/>
      <c r="H75" s="14"/>
      <c r="I75" s="22"/>
      <c r="J75" s="22"/>
      <c r="K75" s="22"/>
      <c r="L75" s="22"/>
      <c r="M75" s="22"/>
      <c r="N75" s="22"/>
      <c r="O75" s="22"/>
      <c r="P75" s="22"/>
      <c r="Q75" s="22"/>
      <c r="R75" s="22"/>
      <c r="S75" s="22"/>
      <c r="T75" s="22"/>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2"/>
      <c r="AU75" s="22"/>
      <c r="AV75" s="22"/>
      <c r="AW75" s="22"/>
      <c r="AX75" s="22"/>
      <c r="AY75" s="22"/>
      <c r="AZ75" s="22"/>
      <c r="BA75" s="22"/>
      <c r="BB75" s="22"/>
      <c r="BC75" s="22"/>
      <c r="BD75" s="22"/>
      <c r="BE75" s="22"/>
      <c r="BF75" s="22"/>
      <c r="BG75" s="22"/>
      <c r="BH75" s="22"/>
      <c r="BI75" s="22"/>
      <c r="BJ75" s="22"/>
      <c r="BK75" s="22"/>
      <c r="BL75" s="22"/>
      <c r="BM75" s="22"/>
      <c r="BN75" s="22"/>
      <c r="BO75" s="22"/>
      <c r="BP75" s="22"/>
      <c r="BQ75" s="22"/>
      <c r="BR75" s="22"/>
      <c r="BS75" s="22"/>
      <c r="BT75" s="22"/>
      <c r="BU75" s="22"/>
      <c r="BV75" s="22"/>
      <c r="BW75" s="22"/>
      <c r="BX75" s="22"/>
      <c r="BY75" s="22"/>
      <c r="BZ75" s="22"/>
      <c r="CA75" s="22"/>
      <c r="CB75" s="22"/>
      <c r="CC75" s="22"/>
      <c r="CD75" s="22"/>
      <c r="CE75" s="22"/>
      <c r="CF75" s="22"/>
      <c r="CG75" s="22"/>
      <c r="CH75" s="22"/>
      <c r="CI75" s="22"/>
      <c r="CJ75" s="22"/>
      <c r="CK75" s="22"/>
      <c r="CL75" s="22"/>
      <c r="CM75" s="22"/>
      <c r="CN75" s="22"/>
    </row>
    <row r="76" spans="2:92" s="7" customFormat="1" ht="15.75" customHeight="1">
      <c r="B76" s="18"/>
      <c r="C76" s="18"/>
      <c r="D76" s="18"/>
      <c r="E76" s="18"/>
      <c r="F76" s="35"/>
      <c r="G76" s="12"/>
      <c r="H76" s="14"/>
      <c r="I76" s="22"/>
      <c r="J76" s="22"/>
      <c r="K76" s="22"/>
      <c r="L76" s="22"/>
      <c r="M76" s="22"/>
      <c r="N76" s="22"/>
      <c r="O76" s="22"/>
      <c r="P76" s="22"/>
      <c r="Q76" s="22"/>
      <c r="R76" s="22"/>
      <c r="S76" s="22"/>
      <c r="T76" s="22"/>
      <c r="U76" s="22"/>
      <c r="V76" s="22"/>
      <c r="W76" s="22"/>
      <c r="X76" s="22"/>
      <c r="Y76" s="22"/>
      <c r="Z76" s="22"/>
      <c r="AA76" s="22"/>
      <c r="AB76" s="22"/>
      <c r="AC76" s="22"/>
      <c r="AD76" s="22"/>
      <c r="AE76" s="22"/>
      <c r="AF76" s="22"/>
      <c r="AG76" s="22"/>
      <c r="AH76" s="22"/>
      <c r="AI76" s="22"/>
      <c r="AJ76" s="22"/>
      <c r="AK76" s="22"/>
      <c r="AL76" s="22"/>
      <c r="AM76" s="22"/>
      <c r="AN76" s="22"/>
      <c r="AO76" s="22"/>
      <c r="AP76" s="22"/>
      <c r="AQ76" s="22"/>
      <c r="AR76" s="22"/>
      <c r="AS76" s="22"/>
      <c r="AT76" s="22"/>
      <c r="AU76" s="22"/>
      <c r="AV76" s="22"/>
      <c r="AW76" s="22"/>
      <c r="AX76" s="22"/>
      <c r="AY76" s="22"/>
      <c r="AZ76" s="22"/>
      <c r="BA76" s="22"/>
      <c r="BB76" s="22"/>
      <c r="BC76" s="22"/>
      <c r="BD76" s="22"/>
      <c r="BE76" s="22"/>
      <c r="BF76" s="22"/>
      <c r="BG76" s="22"/>
      <c r="BH76" s="22"/>
      <c r="BI76" s="22"/>
      <c r="BJ76" s="22"/>
      <c r="BK76" s="22"/>
      <c r="BL76" s="22"/>
      <c r="BM76" s="22"/>
      <c r="BN76" s="22"/>
      <c r="BO76" s="22"/>
      <c r="BP76" s="22"/>
      <c r="BQ76" s="22"/>
      <c r="BR76" s="22"/>
      <c r="BS76" s="22"/>
      <c r="BT76" s="22"/>
      <c r="BU76" s="22"/>
      <c r="BV76" s="22"/>
      <c r="BW76" s="22"/>
      <c r="BX76" s="22"/>
      <c r="BY76" s="22"/>
      <c r="BZ76" s="22"/>
      <c r="CA76" s="22"/>
      <c r="CB76" s="22"/>
      <c r="CC76" s="22"/>
      <c r="CD76" s="22"/>
      <c r="CE76" s="22"/>
      <c r="CF76" s="22"/>
      <c r="CG76" s="22"/>
      <c r="CH76" s="22"/>
      <c r="CI76" s="22"/>
      <c r="CJ76" s="22"/>
      <c r="CK76" s="22"/>
      <c r="CL76" s="22"/>
      <c r="CM76" s="22"/>
      <c r="CN76" s="22"/>
    </row>
    <row r="77" spans="2:92" s="7" customFormat="1" ht="15.75" customHeight="1">
      <c r="B77" s="18"/>
      <c r="C77" s="18"/>
      <c r="D77" s="18"/>
      <c r="E77" s="18"/>
      <c r="F77" s="35"/>
      <c r="G77" s="12"/>
      <c r="H77" s="14"/>
      <c r="I77" s="22"/>
      <c r="J77" s="22"/>
      <c r="K77" s="22"/>
      <c r="L77" s="22"/>
      <c r="M77" s="22"/>
      <c r="N77" s="22"/>
      <c r="O77" s="22"/>
      <c r="P77" s="22"/>
      <c r="Q77" s="22"/>
      <c r="R77" s="22"/>
      <c r="S77" s="22"/>
      <c r="T77" s="22"/>
      <c r="U77" s="22"/>
      <c r="V77" s="22"/>
      <c r="W77" s="22"/>
      <c r="X77" s="22"/>
      <c r="Y77" s="22"/>
      <c r="Z77" s="22"/>
      <c r="AA77" s="22"/>
      <c r="AB77" s="22"/>
      <c r="AC77" s="22"/>
      <c r="AD77" s="22"/>
      <c r="AE77" s="22"/>
      <c r="AF77" s="22"/>
      <c r="AG77" s="22"/>
      <c r="AH77" s="22"/>
      <c r="AI77" s="22"/>
      <c r="AJ77" s="22"/>
      <c r="AK77" s="22"/>
      <c r="AL77" s="22"/>
      <c r="AM77" s="22"/>
      <c r="AN77" s="22"/>
      <c r="AO77" s="22"/>
      <c r="AP77" s="22"/>
      <c r="AQ77" s="22"/>
      <c r="AR77" s="22"/>
      <c r="AS77" s="22"/>
      <c r="AT77" s="22"/>
      <c r="AU77" s="22"/>
      <c r="AV77" s="22"/>
      <c r="AW77" s="22"/>
      <c r="AX77" s="22"/>
      <c r="AY77" s="22"/>
      <c r="AZ77" s="22"/>
      <c r="BA77" s="22"/>
      <c r="BB77" s="22"/>
      <c r="BC77" s="22"/>
      <c r="BD77" s="22"/>
      <c r="BE77" s="22"/>
      <c r="BF77" s="22"/>
      <c r="BG77" s="22"/>
      <c r="BH77" s="22"/>
      <c r="BI77" s="22"/>
      <c r="BJ77" s="22"/>
      <c r="BK77" s="22"/>
      <c r="BL77" s="22"/>
      <c r="BM77" s="22"/>
      <c r="BN77" s="22"/>
      <c r="BO77" s="22"/>
      <c r="BP77" s="22"/>
      <c r="BQ77" s="22"/>
      <c r="BR77" s="22"/>
      <c r="BS77" s="22"/>
      <c r="BT77" s="22"/>
      <c r="BU77" s="22"/>
      <c r="BV77" s="22"/>
      <c r="BW77" s="22"/>
      <c r="BX77" s="22"/>
      <c r="BY77" s="22"/>
      <c r="BZ77" s="22"/>
      <c r="CA77" s="22"/>
      <c r="CB77" s="22"/>
      <c r="CC77" s="22"/>
      <c r="CD77" s="22"/>
      <c r="CE77" s="22"/>
      <c r="CF77" s="22"/>
      <c r="CG77" s="22"/>
      <c r="CH77" s="22"/>
      <c r="CI77" s="22"/>
      <c r="CJ77" s="22"/>
      <c r="CK77" s="22"/>
      <c r="CL77" s="22"/>
      <c r="CM77" s="22"/>
      <c r="CN77" s="22"/>
    </row>
    <row r="78" spans="2:92" s="7" customFormat="1" ht="15.75" customHeight="1">
      <c r="B78" s="18"/>
      <c r="C78" s="18"/>
      <c r="D78" s="18"/>
      <c r="E78" s="18"/>
      <c r="F78" s="35"/>
      <c r="G78" s="12"/>
      <c r="H78" s="14"/>
      <c r="I78" s="22"/>
      <c r="J78" s="22"/>
      <c r="K78" s="22"/>
      <c r="L78" s="22"/>
      <c r="M78" s="22"/>
      <c r="N78" s="22"/>
      <c r="O78" s="22"/>
      <c r="P78" s="22"/>
      <c r="Q78" s="22"/>
      <c r="R78" s="22"/>
      <c r="S78" s="22"/>
      <c r="T78" s="22"/>
      <c r="U78" s="22"/>
      <c r="V78" s="22"/>
      <c r="W78" s="22"/>
      <c r="X78" s="22"/>
      <c r="Y78" s="22"/>
      <c r="Z78" s="22"/>
      <c r="AA78" s="22"/>
      <c r="AB78" s="22"/>
      <c r="AC78" s="22"/>
      <c r="AD78" s="22"/>
      <c r="AE78" s="22"/>
      <c r="AF78" s="22"/>
      <c r="AG78" s="22"/>
      <c r="AH78" s="22"/>
      <c r="AI78" s="22"/>
      <c r="AJ78" s="22"/>
      <c r="AK78" s="22"/>
      <c r="AL78" s="22"/>
      <c r="AM78" s="22"/>
      <c r="AN78" s="22"/>
      <c r="AO78" s="22"/>
      <c r="AP78" s="22"/>
      <c r="AQ78" s="22"/>
      <c r="AR78" s="22"/>
      <c r="AS78" s="22"/>
      <c r="AT78" s="22"/>
      <c r="AU78" s="22"/>
      <c r="AV78" s="22"/>
      <c r="AW78" s="22"/>
      <c r="AX78" s="22"/>
      <c r="AY78" s="22"/>
      <c r="AZ78" s="22"/>
      <c r="BA78" s="22"/>
      <c r="BB78" s="22"/>
      <c r="BC78" s="22"/>
      <c r="BD78" s="22"/>
      <c r="BE78" s="22"/>
      <c r="BF78" s="22"/>
      <c r="BG78" s="22"/>
      <c r="BH78" s="22"/>
      <c r="BI78" s="22"/>
      <c r="BJ78" s="22"/>
      <c r="BK78" s="22"/>
      <c r="BL78" s="22"/>
      <c r="BM78" s="22"/>
      <c r="BN78" s="22"/>
      <c r="BO78" s="22"/>
      <c r="BP78" s="22"/>
      <c r="BQ78" s="22"/>
      <c r="BR78" s="22"/>
      <c r="BS78" s="22"/>
      <c r="BT78" s="22"/>
      <c r="BU78" s="22"/>
      <c r="BV78" s="22"/>
      <c r="BW78" s="22"/>
      <c r="BX78" s="22"/>
      <c r="BY78" s="22"/>
      <c r="BZ78" s="22"/>
      <c r="CA78" s="22"/>
      <c r="CB78" s="22"/>
      <c r="CC78" s="22"/>
      <c r="CD78" s="22"/>
      <c r="CE78" s="22"/>
      <c r="CF78" s="22"/>
      <c r="CG78" s="22"/>
      <c r="CH78" s="22"/>
      <c r="CI78" s="22"/>
      <c r="CJ78" s="22"/>
      <c r="CK78" s="22"/>
      <c r="CL78" s="22"/>
      <c r="CM78" s="22"/>
      <c r="CN78" s="22"/>
    </row>
    <row r="79" spans="2:92" s="7" customFormat="1" ht="15.75" customHeight="1">
      <c r="B79" s="18"/>
      <c r="C79" s="18"/>
      <c r="D79" s="18"/>
      <c r="E79" s="18"/>
      <c r="F79" s="35"/>
      <c r="G79" s="12"/>
      <c r="H79" s="14"/>
      <c r="I79" s="22"/>
      <c r="J79" s="22"/>
      <c r="K79" s="22"/>
      <c r="L79" s="22"/>
      <c r="M79" s="22"/>
      <c r="N79" s="22"/>
      <c r="O79" s="22"/>
      <c r="P79" s="22"/>
      <c r="Q79" s="22"/>
      <c r="R79" s="22"/>
      <c r="S79" s="22"/>
      <c r="T79" s="22"/>
      <c r="U79" s="22"/>
      <c r="V79" s="22"/>
      <c r="W79" s="22"/>
      <c r="X79" s="22"/>
      <c r="Y79" s="22"/>
      <c r="Z79" s="22"/>
      <c r="AA79" s="22"/>
      <c r="AB79" s="22"/>
      <c r="AC79" s="22"/>
      <c r="AD79" s="22"/>
      <c r="AE79" s="22"/>
      <c r="AF79" s="22"/>
      <c r="AG79" s="22"/>
      <c r="AH79" s="22"/>
      <c r="AI79" s="22"/>
      <c r="AJ79" s="22"/>
      <c r="AK79" s="22"/>
      <c r="AL79" s="22"/>
      <c r="AM79" s="22"/>
      <c r="AN79" s="22"/>
      <c r="AO79" s="22"/>
      <c r="AP79" s="22"/>
      <c r="AQ79" s="22"/>
      <c r="AR79" s="22"/>
      <c r="AS79" s="22"/>
      <c r="AT79" s="22"/>
      <c r="AU79" s="22"/>
      <c r="AV79" s="22"/>
      <c r="AW79" s="22"/>
      <c r="AX79" s="22"/>
      <c r="AY79" s="22"/>
      <c r="AZ79" s="22"/>
      <c r="BA79" s="22"/>
      <c r="BB79" s="22"/>
      <c r="BC79" s="22"/>
      <c r="BD79" s="22"/>
      <c r="BE79" s="22"/>
      <c r="BF79" s="22"/>
      <c r="BG79" s="22"/>
      <c r="BH79" s="22"/>
      <c r="BI79" s="22"/>
      <c r="BJ79" s="22"/>
      <c r="BK79" s="22"/>
      <c r="BL79" s="22"/>
      <c r="BM79" s="22"/>
      <c r="BN79" s="22"/>
      <c r="BO79" s="22"/>
      <c r="BP79" s="22"/>
      <c r="BQ79" s="22"/>
      <c r="BR79" s="22"/>
      <c r="BS79" s="22"/>
      <c r="BT79" s="22"/>
      <c r="BU79" s="22"/>
      <c r="BV79" s="22"/>
      <c r="BW79" s="22"/>
      <c r="BX79" s="22"/>
      <c r="BY79" s="22"/>
      <c r="BZ79" s="22"/>
      <c r="CA79" s="22"/>
      <c r="CB79" s="22"/>
      <c r="CC79" s="22"/>
      <c r="CD79" s="22"/>
      <c r="CE79" s="22"/>
      <c r="CF79" s="22"/>
      <c r="CG79" s="22"/>
      <c r="CH79" s="22"/>
      <c r="CI79" s="22"/>
      <c r="CJ79" s="22"/>
      <c r="CK79" s="22"/>
      <c r="CL79" s="22"/>
      <c r="CM79" s="22"/>
      <c r="CN79" s="22"/>
    </row>
    <row r="80" spans="2:92" s="7" customFormat="1" ht="15.75" customHeight="1">
      <c r="B80" s="18"/>
      <c r="C80" s="18"/>
      <c r="D80" s="18"/>
      <c r="E80" s="18"/>
      <c r="F80" s="35"/>
      <c r="G80" s="12"/>
      <c r="H80" s="14"/>
      <c r="I80" s="22"/>
      <c r="J80" s="22"/>
      <c r="K80" s="22"/>
      <c r="L80" s="22"/>
      <c r="M80" s="22"/>
      <c r="N80" s="22"/>
      <c r="O80" s="22"/>
      <c r="P80" s="22"/>
      <c r="Q80" s="22"/>
      <c r="R80" s="22"/>
      <c r="S80" s="22"/>
      <c r="T80" s="22"/>
      <c r="U80" s="22"/>
      <c r="V80" s="22"/>
      <c r="W80" s="22"/>
      <c r="X80" s="22"/>
      <c r="Y80" s="22"/>
      <c r="Z80" s="22"/>
      <c r="AA80" s="22"/>
      <c r="AB80" s="22"/>
      <c r="AC80" s="22"/>
      <c r="AD80" s="22"/>
      <c r="AE80" s="22"/>
      <c r="AF80" s="22"/>
      <c r="AG80" s="22"/>
      <c r="AH80" s="22"/>
      <c r="AI80" s="22"/>
      <c r="AJ80" s="22"/>
      <c r="AK80" s="22"/>
      <c r="AL80" s="22"/>
      <c r="AM80" s="22"/>
      <c r="AN80" s="22"/>
      <c r="AO80" s="22"/>
      <c r="AP80" s="22"/>
      <c r="AQ80" s="22"/>
      <c r="AR80" s="22"/>
      <c r="AS80" s="22"/>
      <c r="AT80" s="22"/>
      <c r="AU80" s="22"/>
      <c r="AV80" s="22"/>
      <c r="AW80" s="22"/>
      <c r="AX80" s="22"/>
      <c r="AY80" s="22"/>
      <c r="AZ80" s="22"/>
      <c r="BA80" s="22"/>
      <c r="BB80" s="22"/>
      <c r="BC80" s="22"/>
      <c r="BD80" s="22"/>
      <c r="BE80" s="22"/>
      <c r="BF80" s="22"/>
      <c r="BG80" s="22"/>
      <c r="BH80" s="22"/>
      <c r="BI80" s="22"/>
      <c r="BJ80" s="22"/>
      <c r="BK80" s="22"/>
      <c r="BL80" s="22"/>
      <c r="BM80" s="22"/>
      <c r="BN80" s="22"/>
      <c r="BO80" s="22"/>
      <c r="BP80" s="22"/>
      <c r="BQ80" s="22"/>
      <c r="BR80" s="22"/>
      <c r="BS80" s="22"/>
      <c r="BT80" s="22"/>
      <c r="BU80" s="22"/>
      <c r="BV80" s="22"/>
      <c r="BW80" s="22"/>
      <c r="BX80" s="22"/>
      <c r="BY80" s="22"/>
      <c r="BZ80" s="22"/>
      <c r="CA80" s="22"/>
      <c r="CB80" s="22"/>
      <c r="CC80" s="22"/>
      <c r="CD80" s="22"/>
      <c r="CE80" s="22"/>
      <c r="CF80" s="22"/>
      <c r="CG80" s="22"/>
      <c r="CH80" s="22"/>
      <c r="CI80" s="22"/>
      <c r="CJ80" s="22"/>
      <c r="CK80" s="22"/>
      <c r="CL80" s="22"/>
      <c r="CM80" s="22"/>
      <c r="CN80" s="22"/>
    </row>
    <row r="81" spans="2:92" s="7" customFormat="1" ht="15.75" customHeight="1">
      <c r="B81" s="18"/>
      <c r="C81" s="18"/>
      <c r="D81" s="18"/>
      <c r="E81" s="18"/>
      <c r="F81" s="35"/>
      <c r="G81" s="12"/>
      <c r="H81" s="14"/>
      <c r="I81" s="22"/>
      <c r="J81" s="22"/>
      <c r="K81" s="22"/>
      <c r="L81" s="22"/>
      <c r="M81" s="22"/>
      <c r="N81" s="22"/>
      <c r="O81" s="22"/>
      <c r="P81" s="22"/>
      <c r="Q81" s="22"/>
      <c r="R81" s="22"/>
      <c r="S81" s="22"/>
      <c r="T81" s="22"/>
      <c r="U81" s="22"/>
      <c r="V81" s="22"/>
      <c r="W81" s="22"/>
      <c r="X81" s="22"/>
      <c r="Y81" s="22"/>
      <c r="Z81" s="22"/>
      <c r="AA81" s="22"/>
      <c r="AB81" s="22"/>
      <c r="AC81" s="22"/>
      <c r="AD81" s="22"/>
      <c r="AE81" s="22"/>
      <c r="AF81" s="22"/>
      <c r="AG81" s="22"/>
      <c r="AH81" s="22"/>
      <c r="AI81" s="22"/>
      <c r="AJ81" s="22"/>
      <c r="AK81" s="22"/>
      <c r="AL81" s="22"/>
      <c r="AM81" s="22"/>
      <c r="AN81" s="22"/>
      <c r="AO81" s="22"/>
      <c r="AP81" s="22"/>
      <c r="AQ81" s="22"/>
      <c r="AR81" s="22"/>
      <c r="AS81" s="22"/>
      <c r="AT81" s="22"/>
      <c r="AU81" s="22"/>
      <c r="AV81" s="22"/>
      <c r="AW81" s="22"/>
      <c r="AX81" s="22"/>
      <c r="AY81" s="22"/>
      <c r="AZ81" s="22"/>
      <c r="BA81" s="22"/>
      <c r="BB81" s="22"/>
      <c r="BC81" s="22"/>
      <c r="BD81" s="22"/>
      <c r="BE81" s="22"/>
      <c r="BF81" s="22"/>
      <c r="BG81" s="22"/>
      <c r="BH81" s="22"/>
      <c r="BI81" s="22"/>
      <c r="BJ81" s="22"/>
      <c r="BK81" s="22"/>
      <c r="BL81" s="22"/>
      <c r="BM81" s="22"/>
      <c r="BN81" s="22"/>
      <c r="BO81" s="22"/>
      <c r="BP81" s="22"/>
      <c r="BQ81" s="22"/>
      <c r="BR81" s="22"/>
      <c r="BS81" s="22"/>
      <c r="BT81" s="22"/>
      <c r="BU81" s="22"/>
      <c r="BV81" s="22"/>
      <c r="BW81" s="22"/>
      <c r="BX81" s="22"/>
      <c r="BY81" s="22"/>
      <c r="BZ81" s="22"/>
      <c r="CA81" s="22"/>
      <c r="CB81" s="22"/>
      <c r="CC81" s="22"/>
      <c r="CD81" s="22"/>
      <c r="CE81" s="22"/>
      <c r="CF81" s="22"/>
      <c r="CG81" s="22"/>
      <c r="CH81" s="22"/>
      <c r="CI81" s="22"/>
      <c r="CJ81" s="22"/>
      <c r="CK81" s="22"/>
      <c r="CL81" s="22"/>
      <c r="CM81" s="22"/>
      <c r="CN81" s="22"/>
    </row>
    <row r="82" spans="2:92" s="7" customFormat="1" ht="15.75" customHeight="1">
      <c r="B82" s="18"/>
      <c r="C82" s="18"/>
      <c r="D82" s="18"/>
      <c r="E82" s="18"/>
      <c r="F82" s="35"/>
      <c r="G82" s="12"/>
      <c r="H82" s="14"/>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2"/>
      <c r="BK82" s="22"/>
      <c r="BL82" s="22"/>
      <c r="BM82" s="22"/>
      <c r="BN82" s="22"/>
      <c r="BO82" s="22"/>
      <c r="BP82" s="22"/>
      <c r="BQ82" s="22"/>
      <c r="BR82" s="22"/>
      <c r="BS82" s="22"/>
      <c r="BT82" s="22"/>
      <c r="BU82" s="22"/>
      <c r="BV82" s="22"/>
      <c r="BW82" s="22"/>
      <c r="BX82" s="22"/>
      <c r="BY82" s="22"/>
      <c r="BZ82" s="22"/>
      <c r="CA82" s="22"/>
      <c r="CB82" s="22"/>
      <c r="CC82" s="22"/>
      <c r="CD82" s="22"/>
      <c r="CE82" s="22"/>
      <c r="CF82" s="22"/>
      <c r="CG82" s="22"/>
      <c r="CH82" s="22"/>
      <c r="CI82" s="22"/>
      <c r="CJ82" s="22"/>
      <c r="CK82" s="22"/>
      <c r="CL82" s="22"/>
      <c r="CM82" s="22"/>
      <c r="CN82" s="22"/>
    </row>
    <row r="83" spans="2:92" s="7" customFormat="1" ht="15.75" customHeight="1">
      <c r="B83" s="18"/>
      <c r="C83" s="18"/>
      <c r="D83" s="18"/>
      <c r="E83" s="18"/>
      <c r="F83" s="35"/>
      <c r="G83" s="12"/>
      <c r="H83" s="14"/>
      <c r="I83" s="22"/>
      <c r="J83" s="22"/>
      <c r="K83" s="22"/>
      <c r="L83" s="22"/>
      <c r="M83" s="22"/>
      <c r="N83" s="22"/>
      <c r="O83" s="22"/>
      <c r="P83" s="22"/>
      <c r="Q83" s="22"/>
      <c r="R83" s="22"/>
      <c r="S83" s="22"/>
      <c r="T83" s="22"/>
      <c r="U83" s="22"/>
      <c r="V83" s="22"/>
      <c r="W83" s="22"/>
      <c r="X83" s="22"/>
      <c r="Y83" s="22"/>
      <c r="Z83" s="22"/>
      <c r="AA83" s="22"/>
      <c r="AB83" s="22"/>
      <c r="AC83" s="22"/>
      <c r="AD83" s="22"/>
      <c r="AE83" s="22"/>
      <c r="AF83" s="22"/>
      <c r="AG83" s="22"/>
      <c r="AH83" s="22"/>
      <c r="AI83" s="22"/>
      <c r="AJ83" s="22"/>
      <c r="AK83" s="22"/>
      <c r="AL83" s="22"/>
      <c r="AM83" s="22"/>
      <c r="AN83" s="22"/>
      <c r="AO83" s="22"/>
      <c r="AP83" s="22"/>
      <c r="AQ83" s="22"/>
      <c r="AR83" s="22"/>
      <c r="AS83" s="22"/>
      <c r="AT83" s="22"/>
      <c r="AU83" s="22"/>
      <c r="AV83" s="22"/>
      <c r="AW83" s="22"/>
      <c r="AX83" s="22"/>
      <c r="AY83" s="22"/>
      <c r="AZ83" s="22"/>
      <c r="BA83" s="22"/>
      <c r="BB83" s="22"/>
      <c r="BC83" s="22"/>
      <c r="BD83" s="22"/>
      <c r="BE83" s="22"/>
      <c r="BF83" s="22"/>
      <c r="BG83" s="22"/>
      <c r="BH83" s="22"/>
      <c r="BI83" s="22"/>
      <c r="BJ83" s="22"/>
      <c r="BK83" s="22"/>
      <c r="BL83" s="22"/>
      <c r="BM83" s="22"/>
      <c r="BN83" s="22"/>
      <c r="BO83" s="22"/>
      <c r="BP83" s="22"/>
      <c r="BQ83" s="22"/>
      <c r="BR83" s="22"/>
      <c r="BS83" s="22"/>
      <c r="BT83" s="22"/>
      <c r="BU83" s="22"/>
      <c r="BV83" s="22"/>
      <c r="BW83" s="22"/>
      <c r="BX83" s="22"/>
      <c r="BY83" s="22"/>
      <c r="BZ83" s="22"/>
      <c r="CA83" s="22"/>
      <c r="CB83" s="22"/>
      <c r="CC83" s="22"/>
      <c r="CD83" s="22"/>
      <c r="CE83" s="22"/>
      <c r="CF83" s="22"/>
      <c r="CG83" s="22"/>
      <c r="CH83" s="22"/>
      <c r="CI83" s="22"/>
      <c r="CJ83" s="22"/>
      <c r="CK83" s="22"/>
      <c r="CL83" s="22"/>
      <c r="CM83" s="22"/>
      <c r="CN83" s="22"/>
    </row>
    <row r="84" spans="2:92" s="7" customFormat="1" ht="15.75" customHeight="1">
      <c r="B84" s="18"/>
      <c r="C84" s="18"/>
      <c r="D84" s="18"/>
      <c r="E84" s="18"/>
      <c r="F84" s="35"/>
      <c r="G84" s="12"/>
      <c r="H84" s="14"/>
      <c r="I84" s="22"/>
      <c r="J84" s="22"/>
      <c r="K84" s="22"/>
      <c r="L84" s="22"/>
      <c r="M84" s="22"/>
      <c r="N84" s="22"/>
      <c r="O84" s="22"/>
      <c r="P84" s="22"/>
      <c r="Q84" s="22"/>
      <c r="R84" s="22"/>
      <c r="S84" s="22"/>
      <c r="T84" s="22"/>
      <c r="U84" s="22"/>
      <c r="V84" s="22"/>
      <c r="W84" s="22"/>
      <c r="X84" s="22"/>
      <c r="Y84" s="22"/>
      <c r="Z84" s="22"/>
      <c r="AA84" s="22"/>
      <c r="AB84" s="22"/>
      <c r="AC84" s="22"/>
      <c r="AD84" s="22"/>
      <c r="AE84" s="22"/>
      <c r="AF84" s="22"/>
      <c r="AG84" s="22"/>
      <c r="AH84" s="22"/>
      <c r="AI84" s="22"/>
      <c r="AJ84" s="22"/>
      <c r="AK84" s="22"/>
      <c r="AL84" s="22"/>
      <c r="AM84" s="22"/>
      <c r="AN84" s="22"/>
      <c r="AO84" s="22"/>
      <c r="AP84" s="22"/>
      <c r="AQ84" s="22"/>
      <c r="AR84" s="22"/>
      <c r="AS84" s="22"/>
      <c r="AT84" s="22"/>
      <c r="AU84" s="22"/>
      <c r="AV84" s="22"/>
      <c r="AW84" s="22"/>
      <c r="AX84" s="22"/>
      <c r="AY84" s="22"/>
      <c r="AZ84" s="22"/>
      <c r="BA84" s="22"/>
      <c r="BB84" s="22"/>
      <c r="BC84" s="22"/>
      <c r="BD84" s="22"/>
      <c r="BE84" s="22"/>
      <c r="BF84" s="22"/>
      <c r="BG84" s="22"/>
      <c r="BH84" s="22"/>
      <c r="BI84" s="22"/>
      <c r="BJ84" s="22"/>
      <c r="BK84" s="22"/>
      <c r="BL84" s="22"/>
      <c r="BM84" s="22"/>
      <c r="BN84" s="22"/>
      <c r="BO84" s="22"/>
      <c r="BP84" s="22"/>
      <c r="BQ84" s="22"/>
      <c r="BR84" s="22"/>
      <c r="BS84" s="22"/>
      <c r="BT84" s="22"/>
      <c r="BU84" s="22"/>
      <c r="BV84" s="22"/>
      <c r="BW84" s="22"/>
      <c r="BX84" s="22"/>
      <c r="BY84" s="22"/>
      <c r="BZ84" s="22"/>
      <c r="CA84" s="22"/>
      <c r="CB84" s="22"/>
      <c r="CC84" s="22"/>
      <c r="CD84" s="22"/>
      <c r="CE84" s="22"/>
      <c r="CF84" s="22"/>
      <c r="CG84" s="22"/>
      <c r="CH84" s="22"/>
      <c r="CI84" s="22"/>
      <c r="CJ84" s="22"/>
      <c r="CK84" s="22"/>
      <c r="CL84" s="22"/>
      <c r="CM84" s="22"/>
      <c r="CN84" s="22"/>
    </row>
    <row r="85" spans="2:92" s="7" customFormat="1" ht="15.75" customHeight="1">
      <c r="B85" s="18"/>
      <c r="C85" s="18"/>
      <c r="D85" s="18"/>
      <c r="E85" s="18"/>
      <c r="F85" s="35"/>
      <c r="G85" s="12"/>
      <c r="H85" s="14"/>
      <c r="I85" s="22"/>
      <c r="J85" s="22"/>
      <c r="K85" s="22"/>
      <c r="L85" s="22"/>
      <c r="M85" s="22"/>
      <c r="N85" s="22"/>
      <c r="O85" s="22"/>
      <c r="P85" s="22"/>
      <c r="Q85" s="22"/>
      <c r="R85" s="22"/>
      <c r="S85" s="22"/>
      <c r="T85" s="22"/>
      <c r="U85" s="22"/>
      <c r="V85" s="22"/>
      <c r="W85" s="22"/>
      <c r="X85" s="22"/>
      <c r="Y85" s="22"/>
      <c r="Z85" s="22"/>
      <c r="AA85" s="22"/>
      <c r="AB85" s="22"/>
      <c r="AC85" s="22"/>
      <c r="AD85" s="22"/>
      <c r="AE85" s="22"/>
      <c r="AF85" s="22"/>
      <c r="AG85" s="22"/>
      <c r="AH85" s="22"/>
      <c r="AI85" s="22"/>
      <c r="AJ85" s="22"/>
      <c r="AK85" s="22"/>
      <c r="AL85" s="22"/>
      <c r="AM85" s="22"/>
      <c r="AN85" s="22"/>
      <c r="AO85" s="22"/>
      <c r="AP85" s="22"/>
      <c r="AQ85" s="22"/>
      <c r="AR85" s="22"/>
      <c r="AS85" s="22"/>
      <c r="AT85" s="22"/>
      <c r="AU85" s="22"/>
      <c r="AV85" s="22"/>
      <c r="AW85" s="22"/>
      <c r="AX85" s="22"/>
      <c r="AY85" s="22"/>
      <c r="AZ85" s="22"/>
      <c r="BA85" s="22"/>
      <c r="BB85" s="22"/>
      <c r="BC85" s="22"/>
      <c r="BD85" s="22"/>
      <c r="BE85" s="22"/>
      <c r="BF85" s="22"/>
      <c r="BG85" s="22"/>
      <c r="BH85" s="22"/>
      <c r="BI85" s="22"/>
      <c r="BJ85" s="22"/>
      <c r="BK85" s="22"/>
      <c r="BL85" s="22"/>
      <c r="BM85" s="22"/>
      <c r="BN85" s="22"/>
      <c r="BO85" s="22"/>
      <c r="BP85" s="22"/>
      <c r="BQ85" s="22"/>
      <c r="BR85" s="22"/>
      <c r="BS85" s="22"/>
      <c r="BT85" s="22"/>
      <c r="BU85" s="22"/>
      <c r="BV85" s="22"/>
      <c r="BW85" s="22"/>
      <c r="BX85" s="22"/>
      <c r="BY85" s="22"/>
      <c r="BZ85" s="22"/>
      <c r="CA85" s="22"/>
      <c r="CB85" s="22"/>
      <c r="CC85" s="22"/>
      <c r="CD85" s="22"/>
      <c r="CE85" s="22"/>
      <c r="CF85" s="22"/>
      <c r="CG85" s="22"/>
      <c r="CH85" s="22"/>
      <c r="CI85" s="22"/>
      <c r="CJ85" s="22"/>
      <c r="CK85" s="22"/>
      <c r="CL85" s="22"/>
      <c r="CM85" s="22"/>
      <c r="CN85" s="22"/>
    </row>
    <row r="86" spans="4:92" s="7" customFormat="1" ht="20.25">
      <c r="D86" s="23"/>
      <c r="E86" s="23"/>
      <c r="F86" s="35"/>
      <c r="G86" s="12"/>
      <c r="H86" s="14"/>
      <c r="I86" s="22"/>
      <c r="J86" s="22"/>
      <c r="K86" s="22"/>
      <c r="L86" s="22"/>
      <c r="M86" s="22"/>
      <c r="N86" s="22"/>
      <c r="O86" s="22"/>
      <c r="P86" s="22"/>
      <c r="Q86" s="22"/>
      <c r="R86" s="22"/>
      <c r="S86" s="22"/>
      <c r="T86" s="22"/>
      <c r="U86" s="22"/>
      <c r="V86" s="22"/>
      <c r="W86" s="22"/>
      <c r="X86" s="22"/>
      <c r="Y86" s="22"/>
      <c r="Z86" s="22"/>
      <c r="AA86" s="22"/>
      <c r="AB86" s="22"/>
      <c r="AC86" s="22"/>
      <c r="AD86" s="22"/>
      <c r="AE86" s="22"/>
      <c r="AF86" s="22"/>
      <c r="AG86" s="22"/>
      <c r="AH86" s="22"/>
      <c r="AI86" s="22"/>
      <c r="AJ86" s="22"/>
      <c r="AK86" s="22"/>
      <c r="AL86" s="22"/>
      <c r="AM86" s="22"/>
      <c r="AN86" s="22"/>
      <c r="AO86" s="22"/>
      <c r="AP86" s="22"/>
      <c r="AQ86" s="22"/>
      <c r="AR86" s="22"/>
      <c r="AS86" s="22"/>
      <c r="AT86" s="22"/>
      <c r="AU86" s="22"/>
      <c r="AV86" s="22"/>
      <c r="AW86" s="22"/>
      <c r="AX86" s="22"/>
      <c r="AY86" s="22"/>
      <c r="AZ86" s="22"/>
      <c r="BA86" s="22"/>
      <c r="BB86" s="22"/>
      <c r="BC86" s="22"/>
      <c r="BD86" s="22"/>
      <c r="BE86" s="22"/>
      <c r="BF86" s="22"/>
      <c r="BG86" s="22"/>
      <c r="BH86" s="22"/>
      <c r="BI86" s="22"/>
      <c r="BJ86" s="22"/>
      <c r="BK86" s="22"/>
      <c r="BL86" s="22"/>
      <c r="BM86" s="22"/>
      <c r="BN86" s="22"/>
      <c r="BO86" s="22"/>
      <c r="BP86" s="22"/>
      <c r="BQ86" s="22"/>
      <c r="BR86" s="22"/>
      <c r="BS86" s="22"/>
      <c r="BT86" s="22"/>
      <c r="BU86" s="22"/>
      <c r="BV86" s="22"/>
      <c r="BW86" s="22"/>
      <c r="BX86" s="22"/>
      <c r="BY86" s="22"/>
      <c r="BZ86" s="22"/>
      <c r="CA86" s="22"/>
      <c r="CB86" s="22"/>
      <c r="CC86" s="22"/>
      <c r="CD86" s="22"/>
      <c r="CE86" s="22"/>
      <c r="CF86" s="22"/>
      <c r="CG86" s="22"/>
      <c r="CH86" s="22"/>
      <c r="CI86" s="22"/>
      <c r="CJ86" s="22"/>
      <c r="CK86" s="22"/>
      <c r="CL86" s="22"/>
      <c r="CM86" s="22"/>
      <c r="CN86" s="22"/>
    </row>
    <row r="87" spans="4:92" s="7" customFormat="1" ht="15.75" customHeight="1">
      <c r="D87" s="18"/>
      <c r="E87" s="18"/>
      <c r="F87" s="35"/>
      <c r="G87" s="12"/>
      <c r="H87" s="14"/>
      <c r="I87" s="22"/>
      <c r="J87" s="22"/>
      <c r="K87" s="22"/>
      <c r="L87" s="22"/>
      <c r="M87" s="22"/>
      <c r="N87" s="22"/>
      <c r="O87" s="22"/>
      <c r="P87" s="22"/>
      <c r="Q87" s="22"/>
      <c r="R87" s="22"/>
      <c r="S87" s="22"/>
      <c r="T87" s="22"/>
      <c r="U87" s="22"/>
      <c r="V87" s="22"/>
      <c r="W87" s="22"/>
      <c r="X87" s="22"/>
      <c r="Y87" s="22"/>
      <c r="Z87" s="22"/>
      <c r="AA87" s="22"/>
      <c r="AB87" s="22"/>
      <c r="AC87" s="22"/>
      <c r="AD87" s="22"/>
      <c r="AE87" s="22"/>
      <c r="AF87" s="22"/>
      <c r="AG87" s="22"/>
      <c r="AH87" s="22"/>
      <c r="AI87" s="22"/>
      <c r="AJ87" s="22"/>
      <c r="AK87" s="22"/>
      <c r="AL87" s="22"/>
      <c r="AM87" s="22"/>
      <c r="AN87" s="22"/>
      <c r="AO87" s="22"/>
      <c r="AP87" s="22"/>
      <c r="AQ87" s="22"/>
      <c r="AR87" s="22"/>
      <c r="AS87" s="22"/>
      <c r="AT87" s="22"/>
      <c r="AU87" s="22"/>
      <c r="AV87" s="22"/>
      <c r="AW87" s="22"/>
      <c r="AX87" s="22"/>
      <c r="AY87" s="22"/>
      <c r="AZ87" s="22"/>
      <c r="BA87" s="22"/>
      <c r="BB87" s="22"/>
      <c r="BC87" s="22"/>
      <c r="BD87" s="22"/>
      <c r="BE87" s="22"/>
      <c r="BF87" s="22"/>
      <c r="BG87" s="22"/>
      <c r="BH87" s="22"/>
      <c r="BI87" s="22"/>
      <c r="BJ87" s="22"/>
      <c r="BK87" s="22"/>
      <c r="BL87" s="22"/>
      <c r="BM87" s="22"/>
      <c r="BN87" s="22"/>
      <c r="BO87" s="22"/>
      <c r="BP87" s="22"/>
      <c r="BQ87" s="22"/>
      <c r="BR87" s="22"/>
      <c r="BS87" s="22"/>
      <c r="BT87" s="22"/>
      <c r="BU87" s="22"/>
      <c r="BV87" s="22"/>
      <c r="BW87" s="22"/>
      <c r="BX87" s="22"/>
      <c r="BY87" s="22"/>
      <c r="BZ87" s="22"/>
      <c r="CA87" s="22"/>
      <c r="CB87" s="22"/>
      <c r="CC87" s="22"/>
      <c r="CD87" s="22"/>
      <c r="CE87" s="22"/>
      <c r="CF87" s="22"/>
      <c r="CG87" s="22"/>
      <c r="CH87" s="22"/>
      <c r="CI87" s="22"/>
      <c r="CJ87" s="22"/>
      <c r="CK87" s="22"/>
      <c r="CL87" s="22"/>
      <c r="CM87" s="22"/>
      <c r="CN87" s="22"/>
    </row>
    <row r="88" spans="4:92" s="7" customFormat="1" ht="20.25">
      <c r="D88" s="18"/>
      <c r="E88" s="18"/>
      <c r="F88" s="35"/>
      <c r="G88" s="12"/>
      <c r="H88" s="14"/>
      <c r="I88" s="22"/>
      <c r="J88" s="22"/>
      <c r="K88" s="22"/>
      <c r="L88" s="22"/>
      <c r="M88" s="22"/>
      <c r="N88" s="22"/>
      <c r="O88" s="22"/>
      <c r="P88" s="22"/>
      <c r="Q88" s="22"/>
      <c r="R88" s="22"/>
      <c r="S88" s="22"/>
      <c r="T88" s="22"/>
      <c r="U88" s="22"/>
      <c r="V88" s="22"/>
      <c r="W88" s="22"/>
      <c r="X88" s="22"/>
      <c r="Y88" s="22"/>
      <c r="Z88" s="22"/>
      <c r="AA88" s="22"/>
      <c r="AB88" s="22"/>
      <c r="AC88" s="22"/>
      <c r="AD88" s="22"/>
      <c r="AE88" s="22"/>
      <c r="AF88" s="22"/>
      <c r="AG88" s="22"/>
      <c r="AH88" s="22"/>
      <c r="AI88" s="22"/>
      <c r="AJ88" s="22"/>
      <c r="AK88" s="22"/>
      <c r="AL88" s="22"/>
      <c r="AM88" s="22"/>
      <c r="AN88" s="22"/>
      <c r="AO88" s="22"/>
      <c r="AP88" s="22"/>
      <c r="AQ88" s="22"/>
      <c r="AR88" s="22"/>
      <c r="AS88" s="22"/>
      <c r="AT88" s="22"/>
      <c r="AU88" s="22"/>
      <c r="AV88" s="22"/>
      <c r="AW88" s="22"/>
      <c r="AX88" s="22"/>
      <c r="AY88" s="22"/>
      <c r="AZ88" s="22"/>
      <c r="BA88" s="22"/>
      <c r="BB88" s="22"/>
      <c r="BC88" s="22"/>
      <c r="BD88" s="22"/>
      <c r="BE88" s="22"/>
      <c r="BF88" s="22"/>
      <c r="BG88" s="22"/>
      <c r="BH88" s="22"/>
      <c r="BI88" s="22"/>
      <c r="BJ88" s="22"/>
      <c r="BK88" s="22"/>
      <c r="BL88" s="22"/>
      <c r="BM88" s="22"/>
      <c r="BN88" s="22"/>
      <c r="BO88" s="22"/>
      <c r="BP88" s="22"/>
      <c r="BQ88" s="22"/>
      <c r="BR88" s="22"/>
      <c r="BS88" s="22"/>
      <c r="BT88" s="22"/>
      <c r="BU88" s="22"/>
      <c r="BV88" s="22"/>
      <c r="BW88" s="22"/>
      <c r="BX88" s="22"/>
      <c r="BY88" s="22"/>
      <c r="BZ88" s="22"/>
      <c r="CA88" s="22"/>
      <c r="CB88" s="22"/>
      <c r="CC88" s="22"/>
      <c r="CD88" s="22"/>
      <c r="CE88" s="22"/>
      <c r="CF88" s="22"/>
      <c r="CG88" s="22"/>
      <c r="CH88" s="22"/>
      <c r="CI88" s="22"/>
      <c r="CJ88" s="22"/>
      <c r="CK88" s="22"/>
      <c r="CL88" s="22"/>
      <c r="CM88" s="22"/>
      <c r="CN88" s="22"/>
    </row>
    <row r="89" spans="6:92" s="7" customFormat="1" ht="20.25">
      <c r="F89" s="12"/>
      <c r="G89" s="12"/>
      <c r="H89" s="14"/>
      <c r="I89" s="22"/>
      <c r="J89" s="22"/>
      <c r="K89" s="22"/>
      <c r="L89" s="22"/>
      <c r="M89" s="22"/>
      <c r="N89" s="22"/>
      <c r="O89" s="22"/>
      <c r="P89" s="22"/>
      <c r="Q89" s="22"/>
      <c r="R89" s="22"/>
      <c r="S89" s="22"/>
      <c r="T89" s="22"/>
      <c r="U89" s="22"/>
      <c r="V89" s="22"/>
      <c r="W89" s="22"/>
      <c r="X89" s="22"/>
      <c r="Y89" s="22"/>
      <c r="Z89" s="22"/>
      <c r="AA89" s="22"/>
      <c r="AB89" s="22"/>
      <c r="AC89" s="22"/>
      <c r="AD89" s="22"/>
      <c r="AE89" s="22"/>
      <c r="AF89" s="22"/>
      <c r="AG89" s="22"/>
      <c r="AH89" s="22"/>
      <c r="AI89" s="22"/>
      <c r="AJ89" s="22"/>
      <c r="AK89" s="22"/>
      <c r="AL89" s="22"/>
      <c r="AM89" s="22"/>
      <c r="AN89" s="22"/>
      <c r="AO89" s="22"/>
      <c r="AP89" s="22"/>
      <c r="AQ89" s="22"/>
      <c r="AR89" s="22"/>
      <c r="AS89" s="22"/>
      <c r="AT89" s="22"/>
      <c r="AU89" s="22"/>
      <c r="AV89" s="22"/>
      <c r="AW89" s="22"/>
      <c r="AX89" s="22"/>
      <c r="AY89" s="22"/>
      <c r="AZ89" s="22"/>
      <c r="BA89" s="22"/>
      <c r="BB89" s="22"/>
      <c r="BC89" s="22"/>
      <c r="BD89" s="22"/>
      <c r="BE89" s="22"/>
      <c r="BF89" s="22"/>
      <c r="BG89" s="22"/>
      <c r="BH89" s="22"/>
      <c r="BI89" s="22"/>
      <c r="BJ89" s="22"/>
      <c r="BK89" s="22"/>
      <c r="BL89" s="22"/>
      <c r="BM89" s="22"/>
      <c r="BN89" s="22"/>
      <c r="BO89" s="22"/>
      <c r="BP89" s="22"/>
      <c r="BQ89" s="22"/>
      <c r="BR89" s="22"/>
      <c r="BS89" s="22"/>
      <c r="BT89" s="22"/>
      <c r="BU89" s="22"/>
      <c r="BV89" s="22"/>
      <c r="BW89" s="22"/>
      <c r="BX89" s="22"/>
      <c r="BY89" s="22"/>
      <c r="BZ89" s="22"/>
      <c r="CA89" s="22"/>
      <c r="CB89" s="22"/>
      <c r="CC89" s="22"/>
      <c r="CD89" s="22"/>
      <c r="CE89" s="22"/>
      <c r="CF89" s="22"/>
      <c r="CG89" s="22"/>
      <c r="CH89" s="22"/>
      <c r="CI89" s="22"/>
      <c r="CJ89" s="22"/>
      <c r="CK89" s="22"/>
      <c r="CL89" s="22"/>
      <c r="CM89" s="22"/>
      <c r="CN89" s="22"/>
    </row>
    <row r="90" spans="6:92" s="7" customFormat="1" ht="20.25">
      <c r="F90" s="12"/>
      <c r="G90" s="12"/>
      <c r="H90" s="14"/>
      <c r="I90" s="22"/>
      <c r="J90" s="22"/>
      <c r="K90" s="22"/>
      <c r="L90" s="22"/>
      <c r="M90" s="22"/>
      <c r="N90" s="22"/>
      <c r="O90" s="22"/>
      <c r="P90" s="22"/>
      <c r="Q90" s="22"/>
      <c r="R90" s="22"/>
      <c r="S90" s="22"/>
      <c r="T90" s="22"/>
      <c r="U90" s="22"/>
      <c r="V90" s="22"/>
      <c r="W90" s="22"/>
      <c r="X90" s="22"/>
      <c r="Y90" s="22"/>
      <c r="Z90" s="22"/>
      <c r="AA90" s="22"/>
      <c r="AB90" s="22"/>
      <c r="AC90" s="22"/>
      <c r="AD90" s="22"/>
      <c r="AE90" s="22"/>
      <c r="AF90" s="22"/>
      <c r="AG90" s="22"/>
      <c r="AH90" s="22"/>
      <c r="AI90" s="22"/>
      <c r="AJ90" s="22"/>
      <c r="AK90" s="22"/>
      <c r="AL90" s="22"/>
      <c r="AM90" s="22"/>
      <c r="AN90" s="22"/>
      <c r="AO90" s="22"/>
      <c r="AP90" s="22"/>
      <c r="AQ90" s="22"/>
      <c r="AR90" s="22"/>
      <c r="AS90" s="22"/>
      <c r="AT90" s="22"/>
      <c r="AU90" s="22"/>
      <c r="AV90" s="22"/>
      <c r="AW90" s="22"/>
      <c r="AX90" s="22"/>
      <c r="AY90" s="22"/>
      <c r="AZ90" s="22"/>
      <c r="BA90" s="22"/>
      <c r="BB90" s="22"/>
      <c r="BC90" s="22"/>
      <c r="BD90" s="22"/>
      <c r="BE90" s="22"/>
      <c r="BF90" s="22"/>
      <c r="BG90" s="22"/>
      <c r="BH90" s="22"/>
      <c r="BI90" s="22"/>
      <c r="BJ90" s="22"/>
      <c r="BK90" s="22"/>
      <c r="BL90" s="22"/>
      <c r="BM90" s="22"/>
      <c r="BN90" s="22"/>
      <c r="BO90" s="22"/>
      <c r="BP90" s="22"/>
      <c r="BQ90" s="22"/>
      <c r="BR90" s="22"/>
      <c r="BS90" s="22"/>
      <c r="BT90" s="22"/>
      <c r="BU90" s="22"/>
      <c r="BV90" s="22"/>
      <c r="BW90" s="22"/>
      <c r="BX90" s="22"/>
      <c r="BY90" s="22"/>
      <c r="BZ90" s="22"/>
      <c r="CA90" s="22"/>
      <c r="CB90" s="22"/>
      <c r="CC90" s="22"/>
      <c r="CD90" s="22"/>
      <c r="CE90" s="22"/>
      <c r="CF90" s="22"/>
      <c r="CG90" s="22"/>
      <c r="CH90" s="22"/>
      <c r="CI90" s="22"/>
      <c r="CJ90" s="22"/>
      <c r="CK90" s="22"/>
      <c r="CL90" s="22"/>
      <c r="CM90" s="22"/>
      <c r="CN90" s="22"/>
    </row>
    <row r="91" spans="6:92" s="7" customFormat="1" ht="20.25">
      <c r="F91" s="12"/>
      <c r="G91" s="12"/>
      <c r="H91" s="14"/>
      <c r="I91" s="22"/>
      <c r="J91" s="22"/>
      <c r="K91" s="22"/>
      <c r="L91" s="22"/>
      <c r="M91" s="22"/>
      <c r="N91" s="22"/>
      <c r="O91" s="22"/>
      <c r="P91" s="22"/>
      <c r="Q91" s="22"/>
      <c r="R91" s="22"/>
      <c r="S91" s="22"/>
      <c r="T91" s="22"/>
      <c r="U91" s="22"/>
      <c r="V91" s="22"/>
      <c r="W91" s="22"/>
      <c r="X91" s="22"/>
      <c r="Y91" s="22"/>
      <c r="Z91" s="22"/>
      <c r="AA91" s="22"/>
      <c r="AB91" s="22"/>
      <c r="AC91" s="22"/>
      <c r="AD91" s="22"/>
      <c r="AE91" s="22"/>
      <c r="AF91" s="22"/>
      <c r="AG91" s="22"/>
      <c r="AH91" s="22"/>
      <c r="AI91" s="22"/>
      <c r="AJ91" s="22"/>
      <c r="AK91" s="22"/>
      <c r="AL91" s="22"/>
      <c r="AM91" s="22"/>
      <c r="AN91" s="22"/>
      <c r="AO91" s="22"/>
      <c r="AP91" s="22"/>
      <c r="AQ91" s="22"/>
      <c r="AR91" s="22"/>
      <c r="AS91" s="22"/>
      <c r="AT91" s="22"/>
      <c r="AU91" s="22"/>
      <c r="AV91" s="22"/>
      <c r="AW91" s="22"/>
      <c r="AX91" s="22"/>
      <c r="AY91" s="22"/>
      <c r="AZ91" s="22"/>
      <c r="BA91" s="22"/>
      <c r="BB91" s="22"/>
      <c r="BC91" s="22"/>
      <c r="BD91" s="22"/>
      <c r="BE91" s="22"/>
      <c r="BF91" s="22"/>
      <c r="BG91" s="22"/>
      <c r="BH91" s="22"/>
      <c r="BI91" s="22"/>
      <c r="BJ91" s="22"/>
      <c r="BK91" s="22"/>
      <c r="BL91" s="22"/>
      <c r="BM91" s="22"/>
      <c r="BN91" s="22"/>
      <c r="BO91" s="22"/>
      <c r="BP91" s="22"/>
      <c r="BQ91" s="22"/>
      <c r="BR91" s="22"/>
      <c r="BS91" s="22"/>
      <c r="BT91" s="22"/>
      <c r="BU91" s="22"/>
      <c r="BV91" s="22"/>
      <c r="BW91" s="22"/>
      <c r="BX91" s="22"/>
      <c r="BY91" s="22"/>
      <c r="BZ91" s="22"/>
      <c r="CA91" s="22"/>
      <c r="CB91" s="22"/>
      <c r="CC91" s="22"/>
      <c r="CD91" s="22"/>
      <c r="CE91" s="22"/>
      <c r="CF91" s="22"/>
      <c r="CG91" s="22"/>
      <c r="CH91" s="22"/>
      <c r="CI91" s="22"/>
      <c r="CJ91" s="22"/>
      <c r="CK91" s="22"/>
      <c r="CL91" s="22"/>
      <c r="CM91" s="22"/>
      <c r="CN91" s="22"/>
    </row>
    <row r="92" spans="6:92" s="7" customFormat="1" ht="20.25">
      <c r="F92" s="12"/>
      <c r="G92" s="12"/>
      <c r="H92" s="14"/>
      <c r="I92" s="22"/>
      <c r="J92" s="22"/>
      <c r="K92" s="22"/>
      <c r="L92" s="22"/>
      <c r="M92" s="22"/>
      <c r="N92" s="22"/>
      <c r="O92" s="22"/>
      <c r="P92" s="22"/>
      <c r="Q92" s="22"/>
      <c r="R92" s="22"/>
      <c r="S92" s="22"/>
      <c r="T92" s="22"/>
      <c r="U92" s="22"/>
      <c r="V92" s="22"/>
      <c r="W92" s="22"/>
      <c r="X92" s="22"/>
      <c r="Y92" s="22"/>
      <c r="Z92" s="22"/>
      <c r="AA92" s="22"/>
      <c r="AB92" s="22"/>
      <c r="AC92" s="22"/>
      <c r="AD92" s="22"/>
      <c r="AE92" s="22"/>
      <c r="AF92" s="22"/>
      <c r="AG92" s="22"/>
      <c r="AH92" s="22"/>
      <c r="AI92" s="22"/>
      <c r="AJ92" s="22"/>
      <c r="AK92" s="22"/>
      <c r="AL92" s="22"/>
      <c r="AM92" s="22"/>
      <c r="AN92" s="22"/>
      <c r="AO92" s="22"/>
      <c r="AP92" s="22"/>
      <c r="AQ92" s="22"/>
      <c r="AR92" s="22"/>
      <c r="AS92" s="22"/>
      <c r="AT92" s="22"/>
      <c r="AU92" s="22"/>
      <c r="AV92" s="22"/>
      <c r="AW92" s="22"/>
      <c r="AX92" s="22"/>
      <c r="AY92" s="22"/>
      <c r="AZ92" s="22"/>
      <c r="BA92" s="22"/>
      <c r="BB92" s="22"/>
      <c r="BC92" s="22"/>
      <c r="BD92" s="22"/>
      <c r="BE92" s="22"/>
      <c r="BF92" s="22"/>
      <c r="BG92" s="22"/>
      <c r="BH92" s="22"/>
      <c r="BI92" s="22"/>
      <c r="BJ92" s="22"/>
      <c r="BK92" s="22"/>
      <c r="BL92" s="22"/>
      <c r="BM92" s="22"/>
      <c r="BN92" s="22"/>
      <c r="BO92" s="22"/>
      <c r="BP92" s="22"/>
      <c r="BQ92" s="22"/>
      <c r="BR92" s="22"/>
      <c r="BS92" s="22"/>
      <c r="BT92" s="22"/>
      <c r="BU92" s="22"/>
      <c r="BV92" s="22"/>
      <c r="BW92" s="22"/>
      <c r="BX92" s="22"/>
      <c r="BY92" s="22"/>
      <c r="BZ92" s="22"/>
      <c r="CA92" s="22"/>
      <c r="CB92" s="22"/>
      <c r="CC92" s="22"/>
      <c r="CD92" s="22"/>
      <c r="CE92" s="22"/>
      <c r="CF92" s="22"/>
      <c r="CG92" s="22"/>
      <c r="CH92" s="22"/>
      <c r="CI92" s="22"/>
      <c r="CJ92" s="22"/>
      <c r="CK92" s="22"/>
      <c r="CL92" s="22"/>
      <c r="CM92" s="22"/>
      <c r="CN92" s="22"/>
    </row>
    <row r="93" spans="6:92" s="7" customFormat="1" ht="20.25">
      <c r="F93" s="12"/>
      <c r="G93" s="12"/>
      <c r="H93" s="14"/>
      <c r="I93" s="22"/>
      <c r="J93" s="22"/>
      <c r="K93" s="22"/>
      <c r="L93" s="22"/>
      <c r="M93" s="22"/>
      <c r="N93" s="22"/>
      <c r="O93" s="22"/>
      <c r="P93" s="22"/>
      <c r="Q93" s="22"/>
      <c r="R93" s="22"/>
      <c r="S93" s="22"/>
      <c r="T93" s="22"/>
      <c r="U93" s="22"/>
      <c r="V93" s="22"/>
      <c r="W93" s="22"/>
      <c r="X93" s="22"/>
      <c r="Y93" s="22"/>
      <c r="Z93" s="22"/>
      <c r="AA93" s="22"/>
      <c r="AB93" s="22"/>
      <c r="AC93" s="22"/>
      <c r="AD93" s="22"/>
      <c r="AE93" s="22"/>
      <c r="AF93" s="22"/>
      <c r="AG93" s="22"/>
      <c r="AH93" s="22"/>
      <c r="AI93" s="22"/>
      <c r="AJ93" s="22"/>
      <c r="AK93" s="22"/>
      <c r="AL93" s="22"/>
      <c r="AM93" s="22"/>
      <c r="AN93" s="22"/>
      <c r="AO93" s="22"/>
      <c r="AP93" s="22"/>
      <c r="AQ93" s="22"/>
      <c r="AR93" s="22"/>
      <c r="AS93" s="22"/>
      <c r="AT93" s="22"/>
      <c r="AU93" s="22"/>
      <c r="AV93" s="22"/>
      <c r="AW93" s="22"/>
      <c r="AX93" s="22"/>
      <c r="AY93" s="22"/>
      <c r="AZ93" s="22"/>
      <c r="BA93" s="22"/>
      <c r="BB93" s="22"/>
      <c r="BC93" s="22"/>
      <c r="BD93" s="22"/>
      <c r="BE93" s="22"/>
      <c r="BF93" s="22"/>
      <c r="BG93" s="22"/>
      <c r="BH93" s="22"/>
      <c r="BI93" s="22"/>
      <c r="BJ93" s="22"/>
      <c r="BK93" s="22"/>
      <c r="BL93" s="22"/>
      <c r="BM93" s="22"/>
      <c r="BN93" s="22"/>
      <c r="BO93" s="22"/>
      <c r="BP93" s="22"/>
      <c r="BQ93" s="22"/>
      <c r="BR93" s="22"/>
      <c r="BS93" s="22"/>
      <c r="BT93" s="22"/>
      <c r="BU93" s="22"/>
      <c r="BV93" s="22"/>
      <c r="BW93" s="22"/>
      <c r="BX93" s="22"/>
      <c r="BY93" s="22"/>
      <c r="BZ93" s="22"/>
      <c r="CA93" s="22"/>
      <c r="CB93" s="22"/>
      <c r="CC93" s="22"/>
      <c r="CD93" s="22"/>
      <c r="CE93" s="22"/>
      <c r="CF93" s="22"/>
      <c r="CG93" s="22"/>
      <c r="CH93" s="22"/>
      <c r="CI93" s="22"/>
      <c r="CJ93" s="22"/>
      <c r="CK93" s="22"/>
      <c r="CL93" s="22"/>
      <c r="CM93" s="22"/>
      <c r="CN93" s="22"/>
    </row>
    <row r="94" spans="6:92" s="7" customFormat="1" ht="20.25">
      <c r="F94" s="12"/>
      <c r="G94" s="12"/>
      <c r="H94" s="14"/>
      <c r="I94" s="22"/>
      <c r="J94" s="22"/>
      <c r="K94" s="22"/>
      <c r="L94" s="22"/>
      <c r="M94" s="22"/>
      <c r="N94" s="22"/>
      <c r="O94" s="22"/>
      <c r="P94" s="22"/>
      <c r="Q94" s="22"/>
      <c r="R94" s="22"/>
      <c r="S94" s="22"/>
      <c r="T94" s="22"/>
      <c r="U94" s="22"/>
      <c r="V94" s="22"/>
      <c r="W94" s="22"/>
      <c r="X94" s="22"/>
      <c r="Y94" s="22"/>
      <c r="Z94" s="22"/>
      <c r="AA94" s="22"/>
      <c r="AB94" s="22"/>
      <c r="AC94" s="22"/>
      <c r="AD94" s="22"/>
      <c r="AE94" s="22"/>
      <c r="AF94" s="22"/>
      <c r="AG94" s="22"/>
      <c r="AH94" s="22"/>
      <c r="AI94" s="22"/>
      <c r="AJ94" s="22"/>
      <c r="AK94" s="22"/>
      <c r="AL94" s="22"/>
      <c r="AM94" s="22"/>
      <c r="AN94" s="22"/>
      <c r="AO94" s="22"/>
      <c r="AP94" s="22"/>
      <c r="AQ94" s="22"/>
      <c r="AR94" s="22"/>
      <c r="AS94" s="22"/>
      <c r="AT94" s="22"/>
      <c r="AU94" s="22"/>
      <c r="AV94" s="22"/>
      <c r="AW94" s="22"/>
      <c r="AX94" s="22"/>
      <c r="AY94" s="22"/>
      <c r="AZ94" s="22"/>
      <c r="BA94" s="22"/>
      <c r="BB94" s="22"/>
      <c r="BC94" s="22"/>
      <c r="BD94" s="22"/>
      <c r="BE94" s="22"/>
      <c r="BF94" s="22"/>
      <c r="BG94" s="22"/>
      <c r="BH94" s="22"/>
      <c r="BI94" s="22"/>
      <c r="BJ94" s="22"/>
      <c r="BK94" s="22"/>
      <c r="BL94" s="22"/>
      <c r="BM94" s="22"/>
      <c r="BN94" s="22"/>
      <c r="BO94" s="22"/>
      <c r="BP94" s="22"/>
      <c r="BQ94" s="22"/>
      <c r="BR94" s="22"/>
      <c r="BS94" s="22"/>
      <c r="BT94" s="22"/>
      <c r="BU94" s="22"/>
      <c r="BV94" s="22"/>
      <c r="BW94" s="22"/>
      <c r="BX94" s="22"/>
      <c r="BY94" s="22"/>
      <c r="BZ94" s="22"/>
      <c r="CA94" s="22"/>
      <c r="CB94" s="22"/>
      <c r="CC94" s="22"/>
      <c r="CD94" s="22"/>
      <c r="CE94" s="22"/>
      <c r="CF94" s="22"/>
      <c r="CG94" s="22"/>
      <c r="CH94" s="22"/>
      <c r="CI94" s="22"/>
      <c r="CJ94" s="22"/>
      <c r="CK94" s="22"/>
      <c r="CL94" s="22"/>
      <c r="CM94" s="22"/>
      <c r="CN94" s="22"/>
    </row>
    <row r="95" spans="2:3" ht="20.25">
      <c r="B95" s="23"/>
      <c r="C95" s="23"/>
    </row>
    <row r="96" spans="2:3" ht="20.25">
      <c r="B96" s="18"/>
      <c r="C96" s="18"/>
    </row>
    <row r="97" spans="2:3" ht="20.25">
      <c r="B97" s="18"/>
      <c r="C97" s="18"/>
    </row>
    <row r="98" spans="2:3" ht="20.25">
      <c r="B98" s="7"/>
      <c r="C98" s="7"/>
    </row>
    <row r="99" spans="2:3" ht="20.25">
      <c r="B99" s="7"/>
      <c r="C99" s="7"/>
    </row>
    <row r="100" spans="2:3" ht="20.25">
      <c r="B100" s="7"/>
      <c r="C100" s="7"/>
    </row>
    <row r="101" spans="2:3" ht="20.25">
      <c r="B101" s="7"/>
      <c r="C101" s="7"/>
    </row>
    <row r="102" spans="2:3" ht="20.25">
      <c r="B102" s="22"/>
      <c r="C102" s="7"/>
    </row>
    <row r="128" ht="20.25" hidden="1"/>
    <row r="129" ht="20.25" hidden="1"/>
    <row r="130" spans="1:12" ht="20.25" hidden="1">
      <c r="A130" s="8" t="s">
        <v>304</v>
      </c>
      <c r="B130" s="8" t="s">
        <v>288</v>
      </c>
      <c r="D130" s="8" t="s">
        <v>294</v>
      </c>
      <c r="E130" s="8" t="s">
        <v>295</v>
      </c>
      <c r="F130" s="31" t="s">
        <v>286</v>
      </c>
      <c r="G130" s="31" t="s">
        <v>289</v>
      </c>
      <c r="H130" s="54" t="s">
        <v>318</v>
      </c>
      <c r="I130" s="9" t="s">
        <v>338</v>
      </c>
      <c r="L130" s="9" t="s">
        <v>653</v>
      </c>
    </row>
    <row r="131" spans="1:13" ht="20.25" hidden="1">
      <c r="A131" s="28" t="str">
        <f>zaaktype!A2&amp;" ["&amp;zaaktype!B2&amp;"]  \"&amp;B131</f>
        <v>1.00.00 [Vooroverleg]  \Te bepalen procedure ontgrondingen</v>
      </c>
      <c r="B131" s="28" t="str">
        <f>zaaktype!C2</f>
        <v>Te bepalen procedure ontgrondingen</v>
      </c>
      <c r="D131" s="8" t="str">
        <f>zaaktype!G2</f>
        <v>BP_ONG</v>
      </c>
      <c r="E131" s="8" t="str">
        <f>zaaktype!H2</f>
        <v>AA.02.02.01</v>
      </c>
      <c r="F131" s="31">
        <f>zaaktype!I2</f>
        <v>0</v>
      </c>
      <c r="G131" s="31" t="str">
        <f>zaaktype!K2</f>
        <v>Squit</v>
      </c>
      <c r="H131" s="54" t="str">
        <f>zaaktype!F2</f>
        <v>€ 94,-/h</v>
      </c>
      <c r="I131" s="9" t="str">
        <f>zaaktype!L2</f>
        <v>zelf invullen</v>
      </c>
      <c r="L131" s="9" t="str">
        <f>zaaktype!D2</f>
        <v>nvt</v>
      </c>
      <c r="M131" s="9" t="str">
        <f>zaaktype!E2</f>
        <v>Verzoek</v>
      </c>
    </row>
    <row r="132" spans="1:13" ht="20.25" hidden="1">
      <c r="A132" s="28" t="str">
        <f>zaaktype!A3&amp;" ["&amp;zaaktype!B3&amp;"]  \"&amp;B132</f>
        <v>1.00.01 [Vooroverleg]  \Vooroverleg activiteit milieu</v>
      </c>
      <c r="B132" s="28" t="str">
        <f>zaaktype!C3</f>
        <v>Vooroverleg activiteit milieu</v>
      </c>
      <c r="D132" s="8" t="str">
        <f>zaaktype!G3</f>
        <v>WABO_VO</v>
      </c>
      <c r="E132" s="8" t="str">
        <f>zaaktype!H3</f>
        <v>AA.02.12.08</v>
      </c>
      <c r="F132" s="31">
        <f>zaaktype!I3</f>
        <v>0</v>
      </c>
      <c r="G132" s="31" t="str">
        <f>zaaktype!K3</f>
        <v>Squit</v>
      </c>
      <c r="H132" s="54" t="str">
        <f>zaaktype!F3</f>
        <v>€ 104,-/h</v>
      </c>
      <c r="I132" s="9" t="str">
        <f>zaaktype!L3</f>
        <v>zelf invullen</v>
      </c>
      <c r="L132" s="9" t="str">
        <f>zaaktype!D3</f>
        <v>Verzoek</v>
      </c>
      <c r="M132" s="9" t="str">
        <f>zaaktype!E3</f>
        <v>WP Basis</v>
      </c>
    </row>
    <row r="133" spans="1:13" ht="20.25" hidden="1">
      <c r="A133" s="28" t="str">
        <f>zaaktype!A4&amp;" ["&amp;zaaktype!B4&amp;"]  \"&amp;B133</f>
        <v>1.00.02 [Vooroverleg]  \Vooroverleg activiteit bouwen</v>
      </c>
      <c r="B133" s="28" t="str">
        <f>zaaktype!C4</f>
        <v>Vooroverleg activiteit bouwen</v>
      </c>
      <c r="D133" s="8" t="str">
        <f>zaaktype!G4</f>
        <v>WABO_VO</v>
      </c>
      <c r="E133" s="8" t="str">
        <f>zaaktype!H4</f>
        <v>AA.02.12.08</v>
      </c>
      <c r="F133" s="31">
        <f>zaaktype!I4</f>
        <v>0</v>
      </c>
      <c r="G133" s="31" t="str">
        <f>zaaktype!K4</f>
        <v>Squit</v>
      </c>
      <c r="H133" s="54" t="str">
        <f>zaaktype!F4</f>
        <v>€ 89,-/h</v>
      </c>
      <c r="I133" s="9" t="str">
        <f>zaaktype!L4</f>
        <v>zelf invullen</v>
      </c>
      <c r="L133" s="9" t="str">
        <f>zaaktype!D4</f>
        <v>Verzoek</v>
      </c>
      <c r="M133" s="9" t="str">
        <f>zaaktype!E4</f>
        <v>WP Basis</v>
      </c>
    </row>
    <row r="134" spans="1:13" ht="20.25" hidden="1">
      <c r="A134" s="28" t="str">
        <f>zaaktype!A5&amp;" ["&amp;zaaktype!B5&amp;"]  \"&amp;B134</f>
        <v>1.00.03 [Vooroverleg]  \Vooroverleg overig (o.a. vergunningverlening/melding Waterwet, Ontgrondingen)</v>
      </c>
      <c r="B134" s="28" t="str">
        <f>zaaktype!C5</f>
        <v>Vooroverleg overig (o.a. vergunningverlening/melding Waterwet, Ontgrondingen)</v>
      </c>
      <c r="D134" s="8" t="str">
        <f>zaaktype!G5</f>
        <v>HZ_ADV</v>
      </c>
      <c r="E134" s="8" t="str">
        <f>zaaktype!H5</f>
        <v>AA.02.12.02</v>
      </c>
      <c r="F134" s="31">
        <f>zaaktype!I5</f>
        <v>0</v>
      </c>
      <c r="G134" s="31" t="str">
        <f>zaaktype!K5</f>
        <v>IZIS tzt Squit</v>
      </c>
      <c r="H134" s="54" t="str">
        <f>zaaktype!F5</f>
        <v>€ 94,-/h</v>
      </c>
      <c r="I134" s="9" t="str">
        <f>zaaktype!L5</f>
        <v>zelf invullen</v>
      </c>
      <c r="L134" s="9" t="str">
        <f>zaaktype!D5</f>
        <v>Verzoek</v>
      </c>
      <c r="M134" s="9" t="str">
        <f>zaaktype!E5</f>
        <v>Verzoek</v>
      </c>
    </row>
    <row r="135" spans="1:13" ht="20.25" hidden="1">
      <c r="A135" s="28" t="str">
        <f>zaaktype!A6&amp;" ["&amp;zaaktype!B6&amp;"]  \"&amp;B135</f>
        <v>1.00.03 a [Vooroverleg]  \Vooroverleg overig - Ontgrondingen</v>
      </c>
      <c r="B135" s="28" t="str">
        <f>zaaktype!C6</f>
        <v>Vooroverleg overig - Ontgrondingen</v>
      </c>
      <c r="D135" s="8" t="str">
        <f>zaaktype!G6</f>
        <v>HZ_ONG_VO</v>
      </c>
      <c r="E135" s="8" t="str">
        <f>zaaktype!H6</f>
        <v>AA.02.10.04</v>
      </c>
      <c r="F135" s="31">
        <f>zaaktype!I6</f>
        <v>0</v>
      </c>
      <c r="G135" s="31" t="str">
        <f>zaaktype!K6</f>
        <v>Squit</v>
      </c>
      <c r="H135" s="54" t="str">
        <f>zaaktype!F6</f>
        <v>€ 94,-/h</v>
      </c>
      <c r="I135" s="9" t="str">
        <f>zaaktype!L6</f>
        <v>zelf invullen</v>
      </c>
      <c r="L135" s="9" t="str">
        <f>zaaktype!D6</f>
        <v>nvt</v>
      </c>
      <c r="M135" s="9" t="str">
        <f>zaaktype!E6</f>
        <v>Verzoek</v>
      </c>
    </row>
    <row r="136" spans="1:13" ht="20.25" hidden="1">
      <c r="A136" s="28" t="str">
        <f>zaaktype!A7&amp;" ["&amp;zaaktype!B7&amp;"]  \"&amp;B136</f>
        <v>1.00.03 b [Vooroverleg]  \Vooroverleg overig</v>
      </c>
      <c r="B136" s="28" t="str">
        <f>zaaktype!C7</f>
        <v>Vooroverleg overig</v>
      </c>
      <c r="D136" s="8" t="str">
        <f>zaaktype!G7</f>
        <v>HZ_ADV</v>
      </c>
      <c r="E136" s="8" t="str">
        <f>zaaktype!H7</f>
        <v>AA.02.12.02</v>
      </c>
      <c r="F136" s="31">
        <f>zaaktype!I7</f>
        <v>0</v>
      </c>
      <c r="G136" s="31" t="str">
        <f>zaaktype!K7</f>
        <v>IZIS</v>
      </c>
      <c r="H136" s="54" t="str">
        <f>zaaktype!F7</f>
        <v>€ 94,-/h</v>
      </c>
      <c r="I136" s="9" t="str">
        <f>zaaktype!L7</f>
        <v>zelf invullen</v>
      </c>
      <c r="L136" s="9" t="str">
        <f>zaaktype!D7</f>
        <v>Verzoek</v>
      </c>
      <c r="M136" s="9" t="str">
        <f>zaaktype!E7</f>
        <v>Verzoek</v>
      </c>
    </row>
    <row r="137" spans="1:13" ht="20.25" hidden="1">
      <c r="A137" s="28" t="str">
        <f>zaaktype!A8&amp;" ["&amp;zaaktype!B8&amp;"]  \"&amp;B137</f>
        <v>1.01.10 [Meldingen]  \Ontheffing Besluit Geluidproductie Sportmotoren</v>
      </c>
      <c r="B137" s="28" t="str">
        <f>zaaktype!C8</f>
        <v>Ontheffing Besluit Geluidproductie Sportmotoren</v>
      </c>
      <c r="D137" s="8" t="str">
        <f>zaaktype!G8</f>
        <v>HZ_MOTO</v>
      </c>
      <c r="E137" s="8" t="str">
        <f>zaaktype!H8</f>
        <v>AA.02.10.01</v>
      </c>
      <c r="F137" s="31">
        <f>zaaktype!I8</f>
        <v>0</v>
      </c>
      <c r="G137" s="31" t="str">
        <f>zaaktype!K8</f>
        <v>Squit</v>
      </c>
      <c r="H137" s="54" t="str">
        <f>zaaktype!F8</f>
        <v>€ 83,-/h</v>
      </c>
      <c r="I137" s="9" t="str">
        <f>zaaktype!L8</f>
        <v>zelf invullen</v>
      </c>
      <c r="L137" s="9" t="str">
        <f>zaaktype!D8</f>
        <v>nvt</v>
      </c>
      <c r="M137" s="9" t="str">
        <f>zaaktype!E8</f>
        <v>WP Basis</v>
      </c>
    </row>
    <row r="138" spans="1:13" ht="20.25" hidden="1">
      <c r="A138" s="28" t="str">
        <f>zaaktype!A9&amp;" ["&amp;zaaktype!B9&amp;"]  \"&amp;B138</f>
        <v>1.01.12 [Meldingen]  \Gebruiksmelding Bouwbesluit 2012</v>
      </c>
      <c r="B138" s="28" t="str">
        <f>zaaktype!C9</f>
        <v>Gebruiksmelding Bouwbesluit 2012</v>
      </c>
      <c r="D138" s="8" t="str">
        <f>zaaktype!G9</f>
        <v>MLD_BG</v>
      </c>
      <c r="E138" s="8" t="str">
        <f>zaaktype!H9</f>
        <v>AA.02.08.03</v>
      </c>
      <c r="F138" s="31">
        <f>zaaktype!I9</f>
        <v>0</v>
      </c>
      <c r="G138" s="31" t="str">
        <f>zaaktype!K9</f>
        <v>Squit</v>
      </c>
      <c r="H138" s="54" t="str">
        <f>zaaktype!F9</f>
        <v>€ 83,-/h</v>
      </c>
      <c r="I138" s="9" t="str">
        <f>zaaktype!L9</f>
        <v>zelf invullen</v>
      </c>
      <c r="L138" s="9" t="str">
        <f>zaaktype!D9</f>
        <v>Verzoek</v>
      </c>
      <c r="M138" s="9" t="str">
        <f>zaaktype!E9</f>
        <v>WP Basis</v>
      </c>
    </row>
    <row r="139" spans="1:13" ht="20.25" hidden="1">
      <c r="A139" s="28" t="str">
        <f>zaaktype!A10&amp;" ["&amp;zaaktype!B10&amp;"]  \"&amp;B139</f>
        <v>1.01.13 [Meldingen]  \Sloopmelding Bouwbesluit 2012</v>
      </c>
      <c r="B139" s="28" t="str">
        <f>zaaktype!C10</f>
        <v>Sloopmelding Bouwbesluit 2012</v>
      </c>
      <c r="D139" s="8" t="str">
        <f>zaaktype!G10</f>
        <v>HZ_SLM</v>
      </c>
      <c r="E139" s="8" t="str">
        <f>zaaktype!H10</f>
        <v>AA.02.08.05</v>
      </c>
      <c r="F139" s="31">
        <f>zaaktype!I10</f>
        <v>0</v>
      </c>
      <c r="G139" s="31" t="str">
        <f>zaaktype!K10</f>
        <v>Squit</v>
      </c>
      <c r="H139" s="54" t="str">
        <f>zaaktype!F10</f>
        <v>€ 83,-/h</v>
      </c>
      <c r="I139" s="9" t="str">
        <f>zaaktype!L10</f>
        <v>zelf invullen</v>
      </c>
      <c r="L139" s="9" t="str">
        <f>zaaktype!D10</f>
        <v>Verzoek</v>
      </c>
      <c r="M139" s="9" t="str">
        <f>zaaktype!E10</f>
        <v>WP Basis</v>
      </c>
    </row>
    <row r="140" spans="1:13" ht="20.25" hidden="1">
      <c r="A140" s="28" t="str">
        <f>zaaktype!A11&amp;" ["&amp;zaaktype!B11&amp;"]  \"&amp;B140</f>
        <v>1.01.14 [Meldingen]  \Ontheffing verordeningen (evenementen, stookverbod, APV etc.)</v>
      </c>
      <c r="B140" s="28" t="str">
        <f>zaaktype!C11</f>
        <v>Ontheffing verordeningen (evenementen, stookverbod, APV etc.)</v>
      </c>
      <c r="D140" s="8" t="str">
        <f>zaaktype!G11</f>
        <v>MLD_MIL</v>
      </c>
      <c r="E140" s="8" t="str">
        <f>zaaktype!H11</f>
        <v>AA.02.08.02</v>
      </c>
      <c r="F140" s="31">
        <f>zaaktype!I11</f>
        <v>0</v>
      </c>
      <c r="G140" s="31" t="str">
        <f>zaaktype!K11</f>
        <v>IZIS</v>
      </c>
      <c r="H140" s="54" t="str">
        <f>zaaktype!F11</f>
        <v>€ 83,-/h</v>
      </c>
      <c r="I140" s="9" t="str">
        <f>zaaktype!L11</f>
        <v>zelf invullen</v>
      </c>
      <c r="L140" s="9" t="str">
        <f>zaaktype!D11</f>
        <v>Verzoek</v>
      </c>
      <c r="M140" s="9" t="str">
        <f>zaaktype!E11</f>
        <v>Verzoek</v>
      </c>
    </row>
    <row r="141" spans="1:13" ht="20.25" hidden="1">
      <c r="A141" s="28" t="str">
        <f>zaaktype!A12&amp;" ["&amp;zaaktype!B12&amp;"]  \"&amp;B141</f>
        <v>1.01.17 [Meldingen]  \Administratieve en procedurele afhandeling meldingen</v>
      </c>
      <c r="B141" s="28" t="str">
        <f>zaaktype!C12</f>
        <v>Administratieve en procedurele afhandeling meldingen</v>
      </c>
      <c r="D141" s="8">
        <f>zaaktype!G12</f>
        <v>0</v>
      </c>
      <c r="E141" s="8" t="str">
        <f>zaaktype!H12</f>
        <v>AA.02.08.02</v>
      </c>
      <c r="F141" s="31">
        <f>zaaktype!I12</f>
        <v>0</v>
      </c>
      <c r="G141" s="31" t="str">
        <f>zaaktype!K12</f>
        <v>IZIS</v>
      </c>
      <c r="H141" s="54" t="str">
        <f>zaaktype!F12</f>
        <v>€ 76,-/h</v>
      </c>
      <c r="I141" s="9">
        <f>zaaktype!L12</f>
        <v>1</v>
      </c>
      <c r="L141" s="9" t="str">
        <f>zaaktype!D12</f>
        <v>Verzoek</v>
      </c>
      <c r="M141" s="9" t="str">
        <f>zaaktype!E12</f>
        <v>WP Basis</v>
      </c>
    </row>
    <row r="142" spans="1:13" ht="20.25" hidden="1">
      <c r="A142" s="28" t="str">
        <f>zaaktype!A13&amp;" ["&amp;zaaktype!B13&amp;"]  \"&amp;B142</f>
        <v>1.01.22 [Meldingen]  \Melding Activiteitenbesluit industrieel en agrarisch zonder dieren verzoektaak</v>
      </c>
      <c r="B142" s="28" t="str">
        <f>zaaktype!C13</f>
        <v>Melding Activiteitenbesluit industrieel en agrarisch zonder dieren verzoektaak</v>
      </c>
      <c r="D142" s="8" t="str">
        <f>zaaktype!G13</f>
        <v>MLD_MIL</v>
      </c>
      <c r="E142" s="8" t="str">
        <f>zaaktype!H13</f>
        <v>AA.02.08.02</v>
      </c>
      <c r="F142" s="31">
        <f>zaaktype!I13</f>
        <v>0</v>
      </c>
      <c r="G142" s="31" t="str">
        <f>zaaktype!K13</f>
        <v>Squit</v>
      </c>
      <c r="H142" s="54" t="str">
        <f>zaaktype!F13</f>
        <v>€ 94,-/h</v>
      </c>
      <c r="I142" s="9">
        <f>zaaktype!L13</f>
        <v>4</v>
      </c>
      <c r="L142" s="9" t="str">
        <f>zaaktype!D13</f>
        <v>Verzoek</v>
      </c>
      <c r="M142" s="9" t="str">
        <f>zaaktype!E13</f>
        <v>Verzoek</v>
      </c>
    </row>
    <row r="143" spans="1:13" ht="20.25" hidden="1">
      <c r="A143" s="28" t="str">
        <f>zaaktype!A14&amp;" ["&amp;zaaktype!B14&amp;"]  \"&amp;B143</f>
        <v>1.01.23 [Meldingen]  \Melding Activiteitenbesluit industrieel en agrarisch zonder dieren basistaak</v>
      </c>
      <c r="B143" s="28" t="str">
        <f>zaaktype!C14</f>
        <v>Melding Activiteitenbesluit industrieel en agrarisch zonder dieren basistaak</v>
      </c>
      <c r="D143" s="8" t="str">
        <f>zaaktype!G14</f>
        <v>MLD_MIL</v>
      </c>
      <c r="E143" s="8" t="str">
        <f>zaaktype!H14</f>
        <v>AA.02.08.02</v>
      </c>
      <c r="F143" s="31">
        <f>zaaktype!I14</f>
        <v>0</v>
      </c>
      <c r="G143" s="31" t="str">
        <f>zaaktype!K14</f>
        <v>Squit</v>
      </c>
      <c r="H143" s="54" t="str">
        <f>zaaktype!F14</f>
        <v>€ 94,-/h</v>
      </c>
      <c r="I143" s="9">
        <f>zaaktype!L14</f>
        <v>4</v>
      </c>
      <c r="L143" s="9" t="str">
        <f>zaaktype!D14</f>
        <v>WP Basis</v>
      </c>
      <c r="M143" s="9" t="str">
        <f>zaaktype!E14</f>
        <v>WP Basis</v>
      </c>
    </row>
    <row r="144" spans="1:13" ht="20.25" hidden="1">
      <c r="A144" s="28" t="str">
        <f>zaaktype!A15&amp;" ["&amp;zaaktype!B15&amp;"]  \"&amp;B144</f>
        <v>1.01.24 [Meldingen]  \Melding Activiteitenbesluit inrichting voor het houden van dieren verzoektaak</v>
      </c>
      <c r="B144" s="28" t="str">
        <f>zaaktype!C15</f>
        <v>Melding Activiteitenbesluit inrichting voor het houden van dieren verzoektaak</v>
      </c>
      <c r="D144" s="8" t="str">
        <f>zaaktype!G15</f>
        <v>MLD_MIL</v>
      </c>
      <c r="E144" s="8" t="str">
        <f>zaaktype!H15</f>
        <v>AA.02.08.02</v>
      </c>
      <c r="F144" s="31">
        <f>zaaktype!I15</f>
        <v>0</v>
      </c>
      <c r="G144" s="31" t="str">
        <f>zaaktype!K15</f>
        <v>Squit</v>
      </c>
      <c r="H144" s="54" t="str">
        <f>zaaktype!F15</f>
        <v>€ 94,-/h</v>
      </c>
      <c r="I144" s="9">
        <f>zaaktype!L15</f>
        <v>7</v>
      </c>
      <c r="L144" s="9" t="str">
        <f>zaaktype!D15</f>
        <v>Verzoek</v>
      </c>
      <c r="M144" s="9" t="str">
        <f>zaaktype!E15</f>
        <v>Verzoek</v>
      </c>
    </row>
    <row r="145" spans="1:13" ht="20.25" hidden="1">
      <c r="A145" s="28" t="str">
        <f>zaaktype!A16&amp;" ["&amp;zaaktype!B16&amp;"]  \"&amp;B145</f>
        <v>1.01.25 [Meldingen]  \Melding Activiteitenbesluit inrichting voor het houden van dieren basistaak</v>
      </c>
      <c r="B145" s="28" t="str">
        <f>zaaktype!C16</f>
        <v>Melding Activiteitenbesluit inrichting voor het houden van dieren basistaak</v>
      </c>
      <c r="D145" s="8" t="str">
        <f>zaaktype!G16</f>
        <v>MLD_MIL</v>
      </c>
      <c r="E145" s="8" t="str">
        <f>zaaktype!H16</f>
        <v>AA.02.08.02</v>
      </c>
      <c r="F145" s="31">
        <f>zaaktype!I16</f>
        <v>0</v>
      </c>
      <c r="G145" s="31" t="str">
        <f>zaaktype!K16</f>
        <v>Squit</v>
      </c>
      <c r="H145" s="54" t="str">
        <f>zaaktype!F16</f>
        <v>€ 94,-/h</v>
      </c>
      <c r="I145" s="9">
        <f>zaaktype!L16</f>
        <v>7</v>
      </c>
      <c r="L145" s="9" t="str">
        <f>zaaktype!D16</f>
        <v>WP Basis</v>
      </c>
      <c r="M145" s="9" t="str">
        <f>zaaktype!E16</f>
        <v>WP Basis</v>
      </c>
    </row>
    <row r="146" spans="1:13" ht="20.25" hidden="1">
      <c r="A146" s="28" t="str">
        <f>zaaktype!A17&amp;" ["&amp;zaaktype!B17&amp;"]  \"&amp;B146</f>
        <v>1.01.26 [Meldingen]  \Opstellen maatwerkvoorschriften</v>
      </c>
      <c r="B146" s="28" t="str">
        <f>zaaktype!C17</f>
        <v>Opstellen maatwerkvoorschriften</v>
      </c>
      <c r="D146" s="8" t="str">
        <f>zaaktype!G17</f>
        <v>MAATWERK</v>
      </c>
      <c r="E146" s="8" t="str">
        <f>zaaktype!H17</f>
        <v>AA.02.08.01</v>
      </c>
      <c r="F146" s="31">
        <f>zaaktype!I17</f>
        <v>0</v>
      </c>
      <c r="G146" s="31" t="str">
        <f>zaaktype!K17</f>
        <v>Squit</v>
      </c>
      <c r="H146" s="54" t="str">
        <f>zaaktype!F17</f>
        <v>€ 94,-/h</v>
      </c>
      <c r="I146" s="9">
        <f>zaaktype!L17</f>
        <v>8</v>
      </c>
      <c r="L146" s="9" t="str">
        <f>zaaktype!D17</f>
        <v>Verzoek</v>
      </c>
      <c r="M146" s="9" t="str">
        <f>zaaktype!E17</f>
        <v>WP Basis</v>
      </c>
    </row>
    <row r="147" spans="1:13" ht="20.25" hidden="1">
      <c r="A147" s="28" t="str">
        <f>zaaktype!A18&amp;" ["&amp;zaaktype!B18&amp;"]  \"&amp;B147</f>
        <v>1.03.17  [Vergunningaanvraag Wabo]  \Omgevingsvergunning meervoudige aanvraag regulier MANDAAT</v>
      </c>
      <c r="B147" s="28" t="str">
        <f>zaaktype!C18</f>
        <v>Omgevingsvergunning meervoudige aanvraag regulier MANDAAT</v>
      </c>
      <c r="D147" s="8" t="str">
        <f>zaaktype!G18</f>
        <v>HZ_WABO</v>
      </c>
      <c r="E147" s="8" t="str">
        <f>zaaktype!H18</f>
        <v>AA.02.12.06</v>
      </c>
      <c r="F147" s="31">
        <f>zaaktype!I18</f>
        <v>0</v>
      </c>
      <c r="G147" s="31" t="str">
        <f>zaaktype!K18</f>
        <v>Squit</v>
      </c>
      <c r="H147" s="54" t="str">
        <f>zaaktype!F18</f>
        <v>€ 94,-/h</v>
      </c>
      <c r="I147" s="9" t="str">
        <f>zaaktype!L18</f>
        <v>zelf invullen</v>
      </c>
      <c r="L147" s="9" t="str">
        <f>zaaktype!D18</f>
        <v>Verzoek</v>
      </c>
      <c r="M147" s="9" t="str">
        <f>zaaktype!E18</f>
        <v>WP Basis</v>
      </c>
    </row>
    <row r="148" spans="1:13" ht="20.25" hidden="1">
      <c r="A148" s="28" t="str">
        <f>zaaktype!A19&amp;" ["&amp;zaaktype!B19&amp;"]  \"&amp;B148</f>
        <v>1.03.45 [Vergunningaanvraag Wabo]  \Omgevingsvergunning regulier, overig MANDAAT</v>
      </c>
      <c r="B148" s="28" t="str">
        <f>zaaktype!C19</f>
        <v>Omgevingsvergunning regulier, overig MANDAAT</v>
      </c>
      <c r="D148" s="8" t="str">
        <f>zaaktype!G19</f>
        <v>HZ_WABO</v>
      </c>
      <c r="E148" s="8" t="str">
        <f>zaaktype!H19</f>
        <v>AA.02.12.06</v>
      </c>
      <c r="F148" s="31">
        <f>zaaktype!I19</f>
        <v>0</v>
      </c>
      <c r="G148" s="31" t="str">
        <f>zaaktype!K19</f>
        <v>Squit</v>
      </c>
      <c r="H148" s="54" t="str">
        <f>zaaktype!F19</f>
        <v>€ 94,-/h</v>
      </c>
      <c r="I148" s="9" t="str">
        <f>zaaktype!L19</f>
        <v>zelf invullen</v>
      </c>
      <c r="L148" s="9" t="str">
        <f>zaaktype!D19</f>
        <v>Verzoek</v>
      </c>
      <c r="M148" s="9" t="str">
        <f>zaaktype!E19</f>
        <v>WP Basis</v>
      </c>
    </row>
    <row r="149" spans="1:13" ht="20.25" hidden="1">
      <c r="A149" s="28" t="str">
        <f>zaaktype!A20&amp;" ["&amp;zaaktype!B20&amp;"]  \"&amp;B149</f>
        <v>1.03.48 [Vergunningaanvraag Wabo]  \Omgevingsvergunning activiteit bouwen</v>
      </c>
      <c r="B149" s="28" t="str">
        <f>zaaktype!C20</f>
        <v>Omgevingsvergunning activiteit bouwen</v>
      </c>
      <c r="D149" s="8" t="str">
        <f>zaaktype!G20</f>
        <v>HZ_WABO</v>
      </c>
      <c r="E149" s="8" t="str">
        <f>zaaktype!H20</f>
        <v>AA.02.12.06</v>
      </c>
      <c r="F149" s="31">
        <f>zaaktype!I20</f>
        <v>0</v>
      </c>
      <c r="G149" s="31" t="str">
        <f>zaaktype!K20</f>
        <v>Squit</v>
      </c>
      <c r="H149" s="54" t="str">
        <f>zaaktype!F20</f>
        <v>€ 89,-/h</v>
      </c>
      <c r="I149" s="9" t="str">
        <f>zaaktype!L20</f>
        <v>zelf invullen</v>
      </c>
      <c r="L149" s="9" t="str">
        <f>zaaktype!D20</f>
        <v>Verzoek</v>
      </c>
      <c r="M149" s="9" t="str">
        <f>zaaktype!E20</f>
        <v>WP Basis</v>
      </c>
    </row>
    <row r="150" spans="1:13" ht="20.25" hidden="1">
      <c r="A150" s="28" t="str">
        <f>zaaktype!A21&amp;" ["&amp;zaaktype!B21&amp;"]  \"&amp;B150</f>
        <v>1.03.53 [Vergunningaanvraag Wabo]  \Intrekking vergunning (ambtshalve/ op verzoek) MANDAAT</v>
      </c>
      <c r="B150" s="28" t="str">
        <f>zaaktype!C21</f>
        <v>Intrekking vergunning (ambtshalve/ op verzoek) MANDAAT</v>
      </c>
      <c r="D150" s="8" t="str">
        <f>zaaktype!G21</f>
        <v>HZ_INT</v>
      </c>
      <c r="E150" s="8" t="str">
        <f>zaaktype!H21</f>
        <v>AA.02.12.03</v>
      </c>
      <c r="F150" s="31">
        <f>zaaktype!I21</f>
        <v>0</v>
      </c>
      <c r="G150" s="31" t="str">
        <f>zaaktype!K21</f>
        <v>Squit</v>
      </c>
      <c r="H150" s="54" t="str">
        <f>zaaktype!F21</f>
        <v>€ 94,-/h</v>
      </c>
      <c r="I150" s="9" t="str">
        <f>zaaktype!L21</f>
        <v>zelf invullen</v>
      </c>
      <c r="L150" s="9" t="str">
        <f>zaaktype!D21</f>
        <v>Wp Basis</v>
      </c>
      <c r="M150" s="9" t="str">
        <f>zaaktype!E21</f>
        <v>WP Basis</v>
      </c>
    </row>
    <row r="151" spans="1:13" ht="20.25" hidden="1">
      <c r="A151" s="28" t="str">
        <f>zaaktype!A22&amp;" ["&amp;zaaktype!B22&amp;"]  \"&amp;B151</f>
        <v>1.03.54 [Vergunningaanvraag Wabo]  \Vergunningaanvraag milieuneutrale wijziging MANDAAT</v>
      </c>
      <c r="B151" s="28" t="str">
        <f>zaaktype!C22</f>
        <v>Vergunningaanvraag milieuneutrale wijziging MANDAAT</v>
      </c>
      <c r="D151" s="8" t="str">
        <f>zaaktype!G22</f>
        <v>HZ_WABO</v>
      </c>
      <c r="E151" s="8" t="str">
        <f>zaaktype!H22</f>
        <v>AA.02.12.06</v>
      </c>
      <c r="F151" s="31">
        <f>zaaktype!I22</f>
        <v>0</v>
      </c>
      <c r="G151" s="31" t="str">
        <f>zaaktype!K22</f>
        <v>Squit</v>
      </c>
      <c r="H151" s="54" t="str">
        <f>zaaktype!F22</f>
        <v>€ 104,-/h</v>
      </c>
      <c r="I151" s="9" t="str">
        <f>zaaktype!L22</f>
        <v>zelf invullen</v>
      </c>
      <c r="L151" s="9" t="str">
        <f>zaaktype!D22</f>
        <v>Wp Basis</v>
      </c>
      <c r="M151" s="9" t="str">
        <f>zaaktype!E22</f>
        <v>WP Basis</v>
      </c>
    </row>
    <row r="152" spans="1:13" ht="20.25" hidden="1">
      <c r="A152" s="28" t="str">
        <f>zaaktype!A23&amp;" ["&amp;zaaktype!B23&amp;"]  \"&amp;B152</f>
        <v>1.03.55 [Vergunningaanvraag Wabo]  \Vergunningaanvraag activiteit milieu regulier (bv OBM) MANDAAT</v>
      </c>
      <c r="B152" s="28" t="str">
        <f>zaaktype!C23</f>
        <v>Vergunningaanvraag activiteit milieu regulier (bv OBM) MANDAAT</v>
      </c>
      <c r="D152" s="8" t="str">
        <f>zaaktype!G23</f>
        <v>HZ_WABO</v>
      </c>
      <c r="E152" s="8" t="str">
        <f>zaaktype!H23</f>
        <v>AA.02.12.06</v>
      </c>
      <c r="F152" s="31">
        <f>zaaktype!I23</f>
        <v>0</v>
      </c>
      <c r="G152" s="31" t="str">
        <f>zaaktype!K23</f>
        <v>Squit</v>
      </c>
      <c r="H152" s="54" t="str">
        <f>zaaktype!F23</f>
        <v>€ 104,-/h</v>
      </c>
      <c r="I152" s="9" t="str">
        <f>zaaktype!L23</f>
        <v>zelf invullen</v>
      </c>
      <c r="L152" s="9" t="str">
        <f>zaaktype!D23</f>
        <v>WP Basis</v>
      </c>
      <c r="M152" s="9" t="str">
        <f>zaaktype!E23</f>
        <v>WP Basis</v>
      </c>
    </row>
    <row r="153" spans="1:13" ht="20.25" hidden="1">
      <c r="A153" s="28" t="str">
        <f>zaaktype!A24&amp;" ["&amp;zaaktype!B24&amp;"]  \"&amp;B153</f>
        <v>1.03.56 [Vergunningaanvraag Wabo]  \Advies omgevingsvergunning, meervoudige aanvraag regulier</v>
      </c>
      <c r="B153" s="28" t="str">
        <f>zaaktype!C24</f>
        <v>Advies omgevingsvergunning, meervoudige aanvraag regulier</v>
      </c>
      <c r="D153" s="8" t="str">
        <f>zaaktype!G24</f>
        <v>HZ_ADV</v>
      </c>
      <c r="E153" s="8" t="str">
        <f>zaaktype!H24</f>
        <v>AA.02.12.02</v>
      </c>
      <c r="F153" s="31">
        <f>zaaktype!I24</f>
        <v>0</v>
      </c>
      <c r="G153" s="31" t="str">
        <f>zaaktype!K24</f>
        <v>Squit</v>
      </c>
      <c r="H153" s="54" t="str">
        <f>zaaktype!F24</f>
        <v>€ 94,-/h</v>
      </c>
      <c r="I153" s="9" t="str">
        <f>zaaktype!L24</f>
        <v>zelf invullen</v>
      </c>
      <c r="L153" s="9" t="str">
        <f>zaaktype!D24</f>
        <v>verzoek</v>
      </c>
      <c r="M153" s="9" t="str">
        <f>zaaktype!E24</f>
        <v>nvt</v>
      </c>
    </row>
    <row r="154" spans="1:13" ht="20.25" hidden="1">
      <c r="A154" s="28" t="str">
        <f>zaaktype!A25&amp;" ["&amp;zaaktype!B25&amp;"]  \"&amp;B154</f>
        <v>1.03.57 [Vergunningaanvraag Wabo]  \Advies omgevingsvergunning regulier, overig </v>
      </c>
      <c r="B154" s="28" t="str">
        <f>zaaktype!C25</f>
        <v>Advies omgevingsvergunning regulier, overig </v>
      </c>
      <c r="D154" s="8" t="str">
        <f>zaaktype!G25</f>
        <v>HZ_ADV</v>
      </c>
      <c r="E154" s="8" t="str">
        <f>zaaktype!H25</f>
        <v>AA.02.12.02</v>
      </c>
      <c r="F154" s="31">
        <f>zaaktype!I25</f>
        <v>0</v>
      </c>
      <c r="G154" s="31" t="str">
        <f>zaaktype!K25</f>
        <v>Squit</v>
      </c>
      <c r="H154" s="54" t="str">
        <f>zaaktype!F25</f>
        <v>€ 94,-/h</v>
      </c>
      <c r="I154" s="9" t="str">
        <f>zaaktype!L25</f>
        <v>zelf invullen</v>
      </c>
      <c r="L154" s="9" t="str">
        <f>zaaktype!D25</f>
        <v>verzoek</v>
      </c>
      <c r="M154" s="9" t="str">
        <f>zaaktype!E25</f>
        <v>nvt</v>
      </c>
    </row>
    <row r="155" spans="1:13" ht="20.25" hidden="1">
      <c r="A155" s="28" t="str">
        <f>zaaktype!A26&amp;" ["&amp;zaaktype!B26&amp;"]  \"&amp;B155</f>
        <v>1.03.58 [Vergunningaanvraag Wabo]  \Advies intrekking vergunning (ambtshalve/ op verzoek)</v>
      </c>
      <c r="B155" s="28" t="str">
        <f>zaaktype!C26</f>
        <v>Advies intrekking vergunning (ambtshalve/ op verzoek)</v>
      </c>
      <c r="D155" s="8" t="str">
        <f>zaaktype!G26</f>
        <v>HZ_ADV</v>
      </c>
      <c r="E155" s="8" t="str">
        <f>zaaktype!H26</f>
        <v>AA.02.12.02</v>
      </c>
      <c r="F155" s="31">
        <f>zaaktype!I26</f>
        <v>0</v>
      </c>
      <c r="G155" s="31" t="str">
        <f>zaaktype!K26</f>
        <v>Squit</v>
      </c>
      <c r="H155" s="54" t="str">
        <f>zaaktype!F26</f>
        <v>€ 94,-/h</v>
      </c>
      <c r="I155" s="9" t="str">
        <f>zaaktype!L26</f>
        <v>zelf invullen</v>
      </c>
      <c r="L155" s="9" t="str">
        <f>zaaktype!D26</f>
        <v>WP Basis</v>
      </c>
      <c r="M155" s="9" t="str">
        <f>zaaktype!E26</f>
        <v>nvt</v>
      </c>
    </row>
    <row r="156" spans="1:13" ht="20.25" hidden="1">
      <c r="A156" s="28" t="str">
        <f>zaaktype!A27&amp;" ["&amp;zaaktype!B27&amp;"]  \"&amp;B156</f>
        <v>1.03.59 [Vergunningaanvraag Wabo]  \Advies vergunningaanvraag activiteit milieu regulier (bv OBM / milieuneutrale wijziging)</v>
      </c>
      <c r="B156" s="28" t="str">
        <f>zaaktype!C27</f>
        <v>Advies vergunningaanvraag activiteit milieu regulier (bv OBM / milieuneutrale wijziging)</v>
      </c>
      <c r="D156" s="8" t="str">
        <f>zaaktype!G27</f>
        <v>HZ_ADV</v>
      </c>
      <c r="E156" s="8" t="str">
        <f>zaaktype!H27</f>
        <v>AA.02.12.02</v>
      </c>
      <c r="F156" s="31">
        <f>zaaktype!I27</f>
        <v>0</v>
      </c>
      <c r="G156" s="31" t="str">
        <f>zaaktype!K27</f>
        <v>Squit</v>
      </c>
      <c r="H156" s="54" t="str">
        <f>zaaktype!F27</f>
        <v>€ 104,-/h</v>
      </c>
      <c r="I156" s="9" t="str">
        <f>zaaktype!L27</f>
        <v>zelf invullen</v>
      </c>
      <c r="L156" s="9" t="str">
        <f>zaaktype!D27</f>
        <v>Wp Basis</v>
      </c>
      <c r="M156" s="9" t="str">
        <f>zaaktype!E27</f>
        <v>nvt</v>
      </c>
    </row>
    <row r="157" spans="1:13" ht="20.25" hidden="1">
      <c r="A157" s="28" t="str">
        <f>zaaktype!A28&amp;" ["&amp;zaaktype!B28&amp;"]  \"&amp;B157</f>
        <v>1.05.18 [Vergunningaanvraag Wabo]  \Omgevingsverg. meervoudige aanvraag uitgebreid (incl. milieu) MANDAAT</v>
      </c>
      <c r="B157" s="28" t="str">
        <f>zaaktype!C28</f>
        <v>Omgevingsverg. meervoudige aanvraag uitgebreid (incl. milieu) MANDAAT</v>
      </c>
      <c r="D157" s="8" t="str">
        <f>zaaktype!G28</f>
        <v>HZ_WABO</v>
      </c>
      <c r="E157" s="8" t="str">
        <f>zaaktype!H28</f>
        <v>AA.02.12.06</v>
      </c>
      <c r="F157" s="31">
        <f>zaaktype!I28</f>
        <v>0</v>
      </c>
      <c r="G157" s="31" t="str">
        <f>zaaktype!K28</f>
        <v>Squit</v>
      </c>
      <c r="H157" s="54" t="str">
        <f>zaaktype!F28</f>
        <v>€ 94,-/h</v>
      </c>
      <c r="I157" s="9" t="str">
        <f>zaaktype!L28</f>
        <v>zelf invullen</v>
      </c>
      <c r="L157" s="9" t="str">
        <f>zaaktype!D28</f>
        <v>Verzoek</v>
      </c>
      <c r="M157" s="9" t="str">
        <f>zaaktype!E28</f>
        <v>WP Basis</v>
      </c>
    </row>
    <row r="158" spans="1:13" ht="20.25" hidden="1">
      <c r="A158" s="28" t="str">
        <f>zaaktype!A29&amp;" ["&amp;zaaktype!B29&amp;"]  \"&amp;B158</f>
        <v>1.05.31 [Vergunningaanvraag Wabo]  \Vergunningaanvraag activiteit milieu uitgebreid MANDAAT</v>
      </c>
      <c r="B158" s="28" t="str">
        <f>zaaktype!C29</f>
        <v>Vergunningaanvraag activiteit milieu uitgebreid MANDAAT</v>
      </c>
      <c r="D158" s="8" t="str">
        <f>zaaktype!G29</f>
        <v>HZ_WABO</v>
      </c>
      <c r="E158" s="8" t="str">
        <f>zaaktype!H29</f>
        <v>AA.02.12.06</v>
      </c>
      <c r="F158" s="31">
        <f>zaaktype!I29</f>
        <v>0</v>
      </c>
      <c r="G158" s="31" t="str">
        <f>zaaktype!K29</f>
        <v>Squit</v>
      </c>
      <c r="H158" s="54" t="str">
        <f>zaaktype!F29</f>
        <v>€ 104,-/h</v>
      </c>
      <c r="I158" s="9" t="str">
        <f>zaaktype!L29</f>
        <v>zelf invullen</v>
      </c>
      <c r="L158" s="9" t="str">
        <f>zaaktype!D29</f>
        <v>WP Basis</v>
      </c>
      <c r="M158" s="9" t="str">
        <f>zaaktype!E29</f>
        <v>WP Basis</v>
      </c>
    </row>
    <row r="159" spans="1:13" ht="20.25" hidden="1">
      <c r="A159" s="28" t="str">
        <f>zaaktype!A30&amp;" ["&amp;zaaktype!B30&amp;"]  \"&amp;B159</f>
        <v>1.05.32 [Vergunningaanvraag Wabo]  \Advies vergunningaanvraag activiteit milieu uitgebreid</v>
      </c>
      <c r="B159" s="28" t="str">
        <f>zaaktype!C30</f>
        <v>Advies vergunningaanvraag activiteit milieu uitgebreid</v>
      </c>
      <c r="D159" s="8" t="str">
        <f>zaaktype!G30</f>
        <v>HZ_ADV</v>
      </c>
      <c r="E159" s="8" t="str">
        <f>zaaktype!H30</f>
        <v>AA.02.12.02</v>
      </c>
      <c r="F159" s="31">
        <f>zaaktype!I30</f>
        <v>0</v>
      </c>
      <c r="G159" s="31" t="str">
        <f>zaaktype!K30</f>
        <v>Squit</v>
      </c>
      <c r="H159" s="54" t="str">
        <f>zaaktype!F30</f>
        <v>€ 104,-/h</v>
      </c>
      <c r="I159" s="9" t="str">
        <f>zaaktype!L30</f>
        <v>zelf invullen</v>
      </c>
      <c r="L159" s="9" t="str">
        <f>zaaktype!D30</f>
        <v>WP Basis</v>
      </c>
      <c r="M159" s="9" t="str">
        <f>zaaktype!E30</f>
        <v>nvt</v>
      </c>
    </row>
    <row r="160" spans="1:13" ht="20.25" hidden="1">
      <c r="A160" s="28" t="str">
        <f>zaaktype!A31&amp;" ["&amp;zaaktype!B31&amp;"]  \"&amp;B160</f>
        <v>1.05.33 [Vergunningaanvraag Wabo]  \Intrekking vergunning (ambtshalve/ op verzoek) MANDAAT</v>
      </c>
      <c r="B160" s="28" t="str">
        <f>zaaktype!C31</f>
        <v>Intrekking vergunning (ambtshalve/ op verzoek) MANDAAT</v>
      </c>
      <c r="D160" s="8" t="str">
        <f>zaaktype!G31</f>
        <v>HZ_WABO</v>
      </c>
      <c r="E160" s="8" t="str">
        <f>zaaktype!H31</f>
        <v>AA.02.12.06</v>
      </c>
      <c r="F160" s="31">
        <f>zaaktype!I31</f>
        <v>0</v>
      </c>
      <c r="G160" s="31" t="str">
        <f>zaaktype!K31</f>
        <v>Squit</v>
      </c>
      <c r="H160" s="54" t="str">
        <f>zaaktype!F31</f>
        <v>€ 94,-/h</v>
      </c>
      <c r="I160" s="9" t="str">
        <f>zaaktype!L31</f>
        <v>zelf invullen</v>
      </c>
      <c r="L160" s="9" t="str">
        <f>zaaktype!D31</f>
        <v>Wp Basis</v>
      </c>
      <c r="M160" s="9" t="str">
        <f>zaaktype!E31</f>
        <v>WP Basis</v>
      </c>
    </row>
    <row r="161" spans="1:13" ht="20.25" hidden="1">
      <c r="A161" s="28" t="str">
        <f>zaaktype!A32&amp;" ["&amp;zaaktype!B32&amp;"]  \"&amp;B161</f>
        <v>1.05.34 [Vergunningaanvraag Wabo]  \Advies intrekking vergunning (ambtshalve/ op verzoek)</v>
      </c>
      <c r="B161" s="28" t="str">
        <f>zaaktype!C32</f>
        <v>Advies intrekking vergunning (ambtshalve/ op verzoek)</v>
      </c>
      <c r="D161" s="8" t="str">
        <f>zaaktype!G32</f>
        <v>HZ_ADV</v>
      </c>
      <c r="E161" s="8" t="str">
        <f>zaaktype!H32</f>
        <v>AA.02.12.02</v>
      </c>
      <c r="F161" s="31">
        <f>zaaktype!I32</f>
        <v>0</v>
      </c>
      <c r="G161" s="31" t="str">
        <f>zaaktype!K32</f>
        <v>Squit</v>
      </c>
      <c r="H161" s="54" t="str">
        <f>zaaktype!F32</f>
        <v>€ 94,-/h</v>
      </c>
      <c r="I161" s="9" t="str">
        <f>zaaktype!L32</f>
        <v>zelf invullen</v>
      </c>
      <c r="L161" s="9" t="str">
        <f>zaaktype!D32</f>
        <v>WP Basis</v>
      </c>
      <c r="M161" s="9" t="str">
        <f>zaaktype!E32</f>
        <v>nvt</v>
      </c>
    </row>
    <row r="162" spans="1:13" ht="20.25" hidden="1">
      <c r="A162" s="28" t="str">
        <f>zaaktype!A33&amp;" ["&amp;zaaktype!B33&amp;"]  \"&amp;B162</f>
        <v>1.05.35 [Vergunningaanvraag Wabo]  \Administratieve en procedurele afhandeling vergunningen</v>
      </c>
      <c r="B162" s="28" t="str">
        <f>zaaktype!C33</f>
        <v>Administratieve en procedurele afhandeling vergunningen</v>
      </c>
      <c r="D162" s="8">
        <f>zaaktype!G33</f>
        <v>0</v>
      </c>
      <c r="E162" s="8" t="str">
        <f>zaaktype!H33</f>
        <v>AA.02.12.02</v>
      </c>
      <c r="F162" s="31">
        <f>zaaktype!I33</f>
        <v>0</v>
      </c>
      <c r="G162" s="31" t="str">
        <f>zaaktype!K33</f>
        <v>IZIS</v>
      </c>
      <c r="H162" s="54" t="str">
        <f>zaaktype!F33</f>
        <v>€ 76,-/h</v>
      </c>
      <c r="I162" s="9" t="str">
        <f>zaaktype!L33</f>
        <v>zelf invullen</v>
      </c>
      <c r="L162" s="9" t="str">
        <f>zaaktype!D33</f>
        <v>WP Basis</v>
      </c>
      <c r="M162" s="9" t="str">
        <f>zaaktype!E33</f>
        <v>WP Basis</v>
      </c>
    </row>
    <row r="163" spans="1:13" ht="20.25" hidden="1">
      <c r="A163" s="28" t="str">
        <f>zaaktype!A34&amp;" ["&amp;zaaktype!B34&amp;"]  \"&amp;B163</f>
        <v>1.07.02 [Advies vergunning Wabo]  \Beoordelen MER</v>
      </c>
      <c r="B163" s="28" t="str">
        <f>zaaktype!C34</f>
        <v>Beoordelen MER</v>
      </c>
      <c r="D163" s="8" t="str">
        <f>zaaktype!G34</f>
        <v>HZ_MER</v>
      </c>
      <c r="E163" s="8" t="str">
        <f>zaaktype!H34</f>
        <v>AA.02.12.04</v>
      </c>
      <c r="F163" s="31">
        <f>zaaktype!I34</f>
        <v>0</v>
      </c>
      <c r="G163" s="31" t="str">
        <f>zaaktype!K34</f>
        <v>IZIS</v>
      </c>
      <c r="H163" s="54" t="str">
        <f>zaaktype!F34</f>
        <v>€ 94,-/h</v>
      </c>
      <c r="I163" s="9" t="str">
        <f>zaaktype!L34</f>
        <v>zelf invullen</v>
      </c>
      <c r="L163" s="9" t="str">
        <f>zaaktype!D34</f>
        <v>WP Basis</v>
      </c>
      <c r="M163" s="9" t="str">
        <f>zaaktype!E34</f>
        <v>WP Basis</v>
      </c>
    </row>
    <row r="164" spans="1:13" ht="20.25" hidden="1">
      <c r="A164" s="28" t="str">
        <f>zaaktype!A35&amp;" ["&amp;zaaktype!B35&amp;"]  \"&amp;B164</f>
        <v>1.07.03 [Advies vergunning Wabo]  \Beoordelen mededeling/aanmeldnotitie (m.e.r-beoordelling)</v>
      </c>
      <c r="B164" s="28" t="str">
        <f>zaaktype!C35</f>
        <v>Beoordelen mededeling/aanmeldnotitie (m.e.r-beoordelling)</v>
      </c>
      <c r="D164" s="8" t="str">
        <f>zaaktype!G35</f>
        <v>HZ_BMER</v>
      </c>
      <c r="E164" s="8" t="str">
        <f>zaaktype!H35</f>
        <v>AA.02.10.08</v>
      </c>
      <c r="F164" s="31">
        <f>zaaktype!I35</f>
        <v>0</v>
      </c>
      <c r="G164" s="31" t="str">
        <f>zaaktype!K35</f>
        <v>Squit</v>
      </c>
      <c r="H164" s="54" t="str">
        <f>zaaktype!F35</f>
        <v>€ 94,-/h</v>
      </c>
      <c r="I164" s="9" t="str">
        <f>zaaktype!L35</f>
        <v>zelf invullen</v>
      </c>
      <c r="L164" s="9" t="str">
        <f>zaaktype!D35</f>
        <v>WP Basis</v>
      </c>
      <c r="M164" s="9" t="str">
        <f>zaaktype!E35</f>
        <v>WP Basis</v>
      </c>
    </row>
    <row r="165" spans="1:13" ht="20.25" hidden="1">
      <c r="A165" s="28" t="str">
        <f>zaaktype!A36&amp;" ["&amp;zaaktype!B36&amp;"]  \"&amp;B165</f>
        <v>1.07.04 [Advies vergunning Wabo]  \Advies mbt vergunning bij ander bevoegd gezag</v>
      </c>
      <c r="B165" s="28" t="str">
        <f>zaaktype!C36</f>
        <v>Advies mbt vergunning bij ander bevoegd gezag</v>
      </c>
      <c r="D165" s="8" t="str">
        <f>zaaktype!G36</f>
        <v>HZ_ADV</v>
      </c>
      <c r="E165" s="8" t="str">
        <f>zaaktype!H36</f>
        <v>AA.02.12.02</v>
      </c>
      <c r="F165" s="31">
        <f>zaaktype!I36</f>
        <v>0</v>
      </c>
      <c r="G165" s="31" t="str">
        <f>zaaktype!K36</f>
        <v>Squit</v>
      </c>
      <c r="H165" s="54" t="str">
        <f>zaaktype!F36</f>
        <v>€ 94,-/h</v>
      </c>
      <c r="I165" s="9" t="str">
        <f>zaaktype!L36</f>
        <v>zelf invullen</v>
      </c>
      <c r="L165" s="9" t="str">
        <f>zaaktype!D36</f>
        <v>WP Basis</v>
      </c>
      <c r="M165" s="9" t="str">
        <f>zaaktype!E36</f>
        <v>WP Basis</v>
      </c>
    </row>
    <row r="166" spans="1:13" ht="20.25" hidden="1">
      <c r="A166" s="28" t="str">
        <f>zaaktype!A37&amp;" ["&amp;zaaktype!B37&amp;"]  \"&amp;B166</f>
        <v>1.07.05 [Advies vergunning Wabo]  \Advies opstellen beleid mbt inrichtingen</v>
      </c>
      <c r="B166" s="28" t="str">
        <f>zaaktype!C37</f>
        <v>Advies opstellen beleid mbt inrichtingen</v>
      </c>
      <c r="D166" s="8" t="str">
        <f>zaaktype!G37</f>
        <v>HZ_ADV</v>
      </c>
      <c r="E166" s="8" t="str">
        <f>zaaktype!H37</f>
        <v>AA.02.12.02</v>
      </c>
      <c r="F166" s="31">
        <f>zaaktype!I37</f>
        <v>0</v>
      </c>
      <c r="G166" s="31" t="str">
        <f>zaaktype!K37</f>
        <v>Squit</v>
      </c>
      <c r="H166" s="54" t="str">
        <f>zaaktype!F37</f>
        <v>€ 104,-/h</v>
      </c>
      <c r="I166" s="9" t="str">
        <f>zaaktype!L37</f>
        <v>zelf invullen</v>
      </c>
      <c r="L166" s="9" t="str">
        <f>zaaktype!D37</f>
        <v>Verzoek</v>
      </c>
      <c r="M166" s="9" t="str">
        <f>zaaktype!E37</f>
        <v>Verzoek</v>
      </c>
    </row>
    <row r="167" spans="1:13" ht="20.25" hidden="1">
      <c r="A167" s="28" t="str">
        <f>zaaktype!A38&amp;" ["&amp;zaaktype!B38&amp;"]  \"&amp;B167</f>
        <v>1.07.06 [Advies vergunning Wabo]  \Beoordeling PRTR-verslag</v>
      </c>
      <c r="B167" s="28" t="str">
        <f>zaaktype!C38</f>
        <v>Beoordeling PRTR-verslag</v>
      </c>
      <c r="D167" s="8" t="str">
        <f>zaaktype!G38</f>
        <v>HZ_ADV</v>
      </c>
      <c r="E167" s="8" t="str">
        <f>zaaktype!H38</f>
        <v>AA.02.12.02</v>
      </c>
      <c r="F167" s="31">
        <f>zaaktype!I38</f>
        <v>0</v>
      </c>
      <c r="G167" s="31" t="str">
        <f>zaaktype!K38</f>
        <v>Squit</v>
      </c>
      <c r="H167" s="54" t="str">
        <f>zaaktype!F38</f>
        <v>€ 94,-/h</v>
      </c>
      <c r="I167" s="9" t="str">
        <f>zaaktype!L38</f>
        <v>zelf invullen</v>
      </c>
      <c r="L167" s="9" t="str">
        <f>zaaktype!D38</f>
        <v>WP Basis</v>
      </c>
      <c r="M167" s="9" t="str">
        <f>zaaktype!E38</f>
        <v>WP Basis</v>
      </c>
    </row>
    <row r="168" spans="1:13" ht="20.25" hidden="1">
      <c r="A168" s="28" t="str">
        <f>zaaktype!A39&amp;" ["&amp;zaaktype!B39&amp;"]  \"&amp;B168</f>
        <v>1.07.07 [Advies vergunning Wabo]  \Advies Verdrag van Espoo/ Verdrag van Helsinki</v>
      </c>
      <c r="B168" s="28" t="str">
        <f>zaaktype!C39</f>
        <v>Advies Verdrag van Espoo/ Verdrag van Helsinki</v>
      </c>
      <c r="D168" s="8" t="str">
        <f>zaaktype!G39</f>
        <v>HZ_ADV</v>
      </c>
      <c r="E168" s="8" t="str">
        <f>zaaktype!H39</f>
        <v>AA.02.12.02</v>
      </c>
      <c r="F168" s="31">
        <f>zaaktype!I39</f>
        <v>0</v>
      </c>
      <c r="G168" s="31" t="str">
        <f>zaaktype!K39</f>
        <v>IZIS</v>
      </c>
      <c r="H168" s="54" t="str">
        <f>zaaktype!F39</f>
        <v>€ 104,-/h</v>
      </c>
      <c r="I168" s="9" t="str">
        <f>zaaktype!L39</f>
        <v>zelf invullen</v>
      </c>
      <c r="L168" s="9" t="str">
        <f>zaaktype!D39</f>
        <v>Verzoek</v>
      </c>
      <c r="M168" s="9" t="str">
        <f>zaaktype!E39</f>
        <v>Verzoek</v>
      </c>
    </row>
    <row r="169" spans="1:13" ht="20.25" hidden="1">
      <c r="A169" s="28" t="str">
        <f>zaaktype!A40&amp;" ["&amp;zaaktype!B40&amp;"]  \"&amp;B169</f>
        <v>1.07.08 [Advies vergunning Wabo]  \Behandelen advies EVOA</v>
      </c>
      <c r="B169" s="28" t="str">
        <f>zaaktype!C40</f>
        <v>Behandelen advies EVOA</v>
      </c>
      <c r="D169" s="8" t="str">
        <f>zaaktype!G40</f>
        <v>HZ_ADV</v>
      </c>
      <c r="E169" s="8" t="str">
        <f>zaaktype!H40</f>
        <v>AA.02.12.02</v>
      </c>
      <c r="F169" s="31">
        <f>zaaktype!I40</f>
        <v>0</v>
      </c>
      <c r="G169" s="31" t="str">
        <f>zaaktype!K40</f>
        <v>Squit</v>
      </c>
      <c r="H169" s="54" t="str">
        <f>zaaktype!F40</f>
        <v>€ 104,-/h</v>
      </c>
      <c r="I169" s="9" t="str">
        <f>zaaktype!L40</f>
        <v>zelf invullen</v>
      </c>
      <c r="L169" s="9" t="str">
        <f>zaaktype!D40</f>
        <v>WP Basis</v>
      </c>
      <c r="M169" s="9" t="str">
        <f>zaaktype!E40</f>
        <v>WP Basis</v>
      </c>
    </row>
    <row r="170" spans="1:13" ht="20.25" hidden="1">
      <c r="A170" s="28" t="str">
        <f>zaaktype!A41&amp;" ["&amp;zaaktype!B41&amp;"]  \"&amp;B170</f>
        <v>1.07.09 [Advies vergunning Wabo]  \Advies aanvraag Waterwetvergunning bevoegd gezag</v>
      </c>
      <c r="B170" s="28" t="str">
        <f>zaaktype!C41</f>
        <v>Advies aanvraag Waterwetvergunning bevoegd gezag</v>
      </c>
      <c r="D170" s="8" t="str">
        <f>zaaktype!G41</f>
        <v>HZ_ADV</v>
      </c>
      <c r="E170" s="8" t="str">
        <f>zaaktype!H41</f>
        <v>AA.02.12.02</v>
      </c>
      <c r="F170" s="31">
        <f>zaaktype!I41</f>
        <v>0</v>
      </c>
      <c r="G170" s="31" t="str">
        <f>zaaktype!K41</f>
        <v>Squit</v>
      </c>
      <c r="H170" s="54" t="str">
        <f>zaaktype!F41</f>
        <v>€ 94,-/h</v>
      </c>
      <c r="I170" s="9" t="str">
        <f>zaaktype!L41</f>
        <v>zelf invullen</v>
      </c>
      <c r="L170" s="9" t="str">
        <f>zaaktype!D41</f>
        <v>Verzoek</v>
      </c>
      <c r="M170" s="9" t="str">
        <f>zaaktype!E41</f>
        <v>Verzoek</v>
      </c>
    </row>
    <row r="171" spans="1:13" ht="20.25" hidden="1">
      <c r="A171" s="28" t="str">
        <f>zaaktype!A42&amp;" ["&amp;zaaktype!B42&amp;"]  \"&amp;B171</f>
        <v>1.07.10 [Advies vergunning Wabo]  \Advies mbt vergunningen overig</v>
      </c>
      <c r="B171" s="28" t="str">
        <f>zaaktype!C42</f>
        <v>Advies mbt vergunningen overig</v>
      </c>
      <c r="D171" s="8" t="str">
        <f>zaaktype!G42</f>
        <v>HZ_ADV</v>
      </c>
      <c r="E171" s="8" t="str">
        <f>zaaktype!H42</f>
        <v>AA.02.12.02</v>
      </c>
      <c r="F171" s="31">
        <f>zaaktype!I42</f>
        <v>0</v>
      </c>
      <c r="G171" s="31" t="str">
        <f>zaaktype!K42</f>
        <v>Squit</v>
      </c>
      <c r="H171" s="54" t="str">
        <f>zaaktype!F42</f>
        <v>€ 94,-/h</v>
      </c>
      <c r="I171" s="9" t="str">
        <f>zaaktype!L42</f>
        <v>zelf invullen</v>
      </c>
      <c r="L171" s="9" t="str">
        <f>zaaktype!D42</f>
        <v>Verzoek</v>
      </c>
      <c r="M171" s="9" t="str">
        <f>zaaktype!E42</f>
        <v>WP Basis</v>
      </c>
    </row>
    <row r="172" spans="1:13" ht="20.25" hidden="1">
      <c r="A172" s="28" t="str">
        <f>zaaktype!A43&amp;" ["&amp;zaaktype!B43&amp;"]  \"&amp;B172</f>
        <v>1.07.12 [Advies vergunning Wabo]  \Advies toets verordening Ruimte (brabantse zorgvuldigheidsscore)</v>
      </c>
      <c r="B172" s="28" t="str">
        <f>zaaktype!C43</f>
        <v>Advies toets verordening Ruimte (brabantse zorgvuldigheidsscore)</v>
      </c>
      <c r="D172" s="8" t="str">
        <f>zaaktype!G43</f>
        <v>HZ_ADV</v>
      </c>
      <c r="E172" s="8" t="str">
        <f>zaaktype!H43</f>
        <v>AA.02.12.02</v>
      </c>
      <c r="F172" s="31">
        <f>zaaktype!I43</f>
        <v>0</v>
      </c>
      <c r="G172" s="31" t="str">
        <f>zaaktype!K43</f>
        <v>Squit</v>
      </c>
      <c r="H172" s="54" t="str">
        <f>zaaktype!F43</f>
        <v>€ 104,-/h</v>
      </c>
      <c r="I172" s="9">
        <f>zaaktype!L43</f>
        <v>12</v>
      </c>
      <c r="L172" s="9" t="str">
        <f>zaaktype!D43</f>
        <v>Verzoek</v>
      </c>
      <c r="M172" s="9" t="str">
        <f>zaaktype!E43</f>
        <v>WP Basis</v>
      </c>
    </row>
    <row r="173" spans="1:13" ht="20.25" hidden="1">
      <c r="A173" s="28" t="str">
        <f>zaaktype!A44&amp;" ["&amp;zaaktype!B44&amp;"]  \"&amp;B173</f>
        <v>1.07.13 [Advies vergunning Wabo]  \Specialistisch advies bouwen (constructieve veiligheid en brandveiligheid)</v>
      </c>
      <c r="B173" s="28" t="str">
        <f>zaaktype!C44</f>
        <v>Specialistisch advies bouwen (constructieve veiligheid en brandveiligheid)</v>
      </c>
      <c r="D173" s="8" t="str">
        <f>zaaktype!G44</f>
        <v>HZ_ADV</v>
      </c>
      <c r="E173" s="8" t="str">
        <f>zaaktype!H44</f>
        <v>AA.02.12.02</v>
      </c>
      <c r="F173" s="31">
        <f>zaaktype!I44</f>
        <v>0</v>
      </c>
      <c r="G173" s="31" t="str">
        <f>zaaktype!K44</f>
        <v>Squit</v>
      </c>
      <c r="H173" s="54" t="str">
        <f>zaaktype!F44</f>
        <v>€ 94,-/h</v>
      </c>
      <c r="I173" s="9">
        <f>zaaktype!L44</f>
        <v>6</v>
      </c>
      <c r="L173" s="9" t="str">
        <f>zaaktype!D44</f>
        <v>Verzoek</v>
      </c>
      <c r="M173" s="9" t="str">
        <f>zaaktype!E44</f>
        <v>WP Basis</v>
      </c>
    </row>
    <row r="174" spans="1:13" ht="20.25" hidden="1">
      <c r="A174" s="28" t="str">
        <f>zaaktype!A45&amp;" ["&amp;zaaktype!B45&amp;"]  \"&amp;B174</f>
        <v>1.07.14 [Advies vergunning Wabo]  \Advies deeltoets vergunning activiteit bouwen (bouwbesluit algemeen, bouwkostenberekeningen)</v>
      </c>
      <c r="B174" s="28" t="str">
        <f>zaaktype!C45</f>
        <v>Advies deeltoets vergunning activiteit bouwen (bouwbesluit algemeen, bouwkostenberekeningen)</v>
      </c>
      <c r="D174" s="8" t="str">
        <f>zaaktype!G45</f>
        <v>HZ_ADV</v>
      </c>
      <c r="E174" s="8" t="str">
        <f>zaaktype!H45</f>
        <v>AA.02.12.02</v>
      </c>
      <c r="F174" s="31">
        <f>zaaktype!I45</f>
        <v>0</v>
      </c>
      <c r="G174" s="31" t="str">
        <f>zaaktype!K45</f>
        <v>Squit</v>
      </c>
      <c r="H174" s="54" t="str">
        <f>zaaktype!F45</f>
        <v>€ 89,-/h</v>
      </c>
      <c r="I174" s="9" t="str">
        <f>zaaktype!L45</f>
        <v>zelf invullen</v>
      </c>
      <c r="L174" s="9" t="str">
        <f>zaaktype!D45</f>
        <v>Verzoek</v>
      </c>
      <c r="M174" s="9" t="str">
        <f>zaaktype!E45</f>
        <v>WP Basis</v>
      </c>
    </row>
    <row r="175" spans="1:13" ht="20.25" hidden="1">
      <c r="A175" s="28" t="str">
        <f>zaaktype!A46&amp;" ["&amp;zaaktype!B46&amp;"]  \"&amp;B175</f>
        <v>1.08.01 [Meldingen en vergunningen]  \Melding grondwaterbescherming PMV</v>
      </c>
      <c r="B175" s="28" t="str">
        <f>zaaktype!C46</f>
        <v>Melding grondwaterbescherming PMV</v>
      </c>
      <c r="D175" s="8" t="str">
        <f>zaaktype!G46</f>
        <v>MLD_PMV</v>
      </c>
      <c r="E175" s="8" t="str">
        <f>zaaktype!H46</f>
        <v>AA.02.10.03</v>
      </c>
      <c r="F175" s="31">
        <f>zaaktype!I46</f>
        <v>0</v>
      </c>
      <c r="G175" s="31" t="str">
        <f>zaaktype!K46</f>
        <v>Squit</v>
      </c>
      <c r="H175" s="54" t="str">
        <f>zaaktype!F46</f>
        <v>€ 89,-/h</v>
      </c>
      <c r="I175" s="9" t="str">
        <f>zaaktype!L46</f>
        <v>zelf invullen</v>
      </c>
      <c r="L175" s="9" t="str">
        <f>zaaktype!D46</f>
        <v>Verzoek</v>
      </c>
      <c r="M175" s="9" t="str">
        <f>zaaktype!E46</f>
        <v>Verzoek</v>
      </c>
    </row>
    <row r="176" spans="1:13" ht="20.25" hidden="1">
      <c r="A176" s="28" t="str">
        <f>zaaktype!A47&amp;" ["&amp;zaaktype!B47&amp;"]  \"&amp;B176</f>
        <v>1.08.02 [Meldingen en vergunningen]  \Vergunningverlening Waterwet</v>
      </c>
      <c r="B176" s="28" t="str">
        <f>zaaktype!C47</f>
        <v>Vergunningverlening Waterwet</v>
      </c>
      <c r="D176" s="8" t="str">
        <f>zaaktype!G47</f>
        <v>HZ_WWV</v>
      </c>
      <c r="E176" s="8" t="str">
        <f>zaaktype!H47</f>
        <v>AA.02.13.01</v>
      </c>
      <c r="F176" s="31">
        <f>zaaktype!I47</f>
        <v>0</v>
      </c>
      <c r="G176" s="31" t="str">
        <f>zaaktype!K47</f>
        <v>Squit</v>
      </c>
      <c r="H176" s="54" t="str">
        <f>zaaktype!F47</f>
        <v>€ 94,-/h</v>
      </c>
      <c r="I176" s="9" t="str">
        <f>zaaktype!L47</f>
        <v>zelf invullen</v>
      </c>
      <c r="L176" s="9" t="str">
        <f>zaaktype!D47</f>
        <v>nvt</v>
      </c>
      <c r="M176" s="9" t="str">
        <f>zaaktype!E47</f>
        <v>Verzoek</v>
      </c>
    </row>
    <row r="177" spans="1:13" ht="20.25" hidden="1">
      <c r="A177" s="28" t="str">
        <f>zaaktype!A48&amp;" ["&amp;zaaktype!B48&amp;"]  \"&amp;B177</f>
        <v>1.08.03 [Meldingen en vergunningen]  \Waterwettaken algemeen</v>
      </c>
      <c r="B177" s="28" t="str">
        <f>zaaktype!C48</f>
        <v>Waterwettaken algemeen</v>
      </c>
      <c r="D177" s="8" t="str">
        <f>zaaktype!G48</f>
        <v>HZ_ADV_OV</v>
      </c>
      <c r="E177" s="8" t="str">
        <f>zaaktype!H48</f>
        <v>AA.03.06</v>
      </c>
      <c r="F177" s="31">
        <f>zaaktype!I48</f>
        <v>0</v>
      </c>
      <c r="G177" s="31" t="str">
        <f>zaaktype!K48</f>
        <v>IZIS</v>
      </c>
      <c r="H177" s="54" t="str">
        <f>zaaktype!F48</f>
        <v>€ 94,-/h</v>
      </c>
      <c r="I177" s="9" t="str">
        <f>zaaktype!L48</f>
        <v>zelf invullen</v>
      </c>
      <c r="L177" s="9" t="str">
        <f>zaaktype!D48</f>
        <v>nvt</v>
      </c>
      <c r="M177" s="9" t="str">
        <f>zaaktype!E48</f>
        <v>Verzoek</v>
      </c>
    </row>
    <row r="178" spans="1:13" ht="20.25" hidden="1">
      <c r="A178" s="28" t="str">
        <f>zaaktype!A49&amp;" ["&amp;zaaktype!B49&amp;"]  \"&amp;B178</f>
        <v>1.08.03 (m) [Meldingen en vergunningen]  \Waterwettaken aangifte &amp; opgave</v>
      </c>
      <c r="B178" s="28" t="str">
        <f>zaaktype!C49</f>
        <v>Waterwettaken aangifte &amp; opgave</v>
      </c>
      <c r="D178" s="8" t="str">
        <f>zaaktype!G49</f>
        <v>HZ_WWV_HEF</v>
      </c>
      <c r="E178" s="8" t="str">
        <f>zaaktype!H49</f>
        <v>AA.02.10.06</v>
      </c>
      <c r="F178" s="31">
        <f>zaaktype!I49</f>
        <v>0</v>
      </c>
      <c r="G178" s="31" t="str">
        <f>zaaktype!K49</f>
        <v>IZIS</v>
      </c>
      <c r="H178" s="54" t="str">
        <f>zaaktype!F49</f>
        <v>€ 94,-/h</v>
      </c>
      <c r="I178" s="9" t="str">
        <f>zaaktype!L49</f>
        <v>zelf invullen</v>
      </c>
      <c r="L178" s="9" t="str">
        <f>zaaktype!D49</f>
        <v>nvt</v>
      </c>
      <c r="M178" s="9" t="str">
        <f>zaaktype!E49</f>
        <v>Verzoek</v>
      </c>
    </row>
    <row r="179" spans="1:13" ht="20.25" hidden="1">
      <c r="A179" s="28" t="str">
        <f>zaaktype!A50&amp;" ["&amp;zaaktype!B50&amp;"]  \"&amp;B179</f>
        <v>1.08.05 [Meldingen en vergunningen]  \Ontgrondingstaken algemeen (monitoring)</v>
      </c>
      <c r="B179" s="28" t="str">
        <f>zaaktype!C50</f>
        <v>Ontgrondingstaken algemeen (monitoring)</v>
      </c>
      <c r="D179" s="8" t="str">
        <f>zaaktype!G50</f>
        <v>HZ_ONG_MON</v>
      </c>
      <c r="E179" s="8" t="str">
        <f>zaaktype!H50</f>
        <v>AA.02.10.05</v>
      </c>
      <c r="F179" s="31">
        <f>zaaktype!I50</f>
        <v>0</v>
      </c>
      <c r="G179" s="31" t="str">
        <f>zaaktype!K50</f>
        <v>IZIS</v>
      </c>
      <c r="H179" s="54" t="str">
        <f>zaaktype!F50</f>
        <v>€ 94,-/h</v>
      </c>
      <c r="I179" s="9" t="str">
        <f>zaaktype!L50</f>
        <v>zelf invullen</v>
      </c>
      <c r="L179" s="9" t="str">
        <f>zaaktype!D50</f>
        <v>nvt</v>
      </c>
      <c r="M179" s="9" t="str">
        <f>zaaktype!E50</f>
        <v>Verzoek</v>
      </c>
    </row>
    <row r="180" spans="1:13" ht="20.25" hidden="1">
      <c r="A180" s="28" t="str">
        <f>zaaktype!A51&amp;" ["&amp;zaaktype!B51&amp;"]  \"&amp;B180</f>
        <v>1.08.06 [Meldingen en vergunningen]  \Administratieve en procedurele afhandeling procedures</v>
      </c>
      <c r="B180" s="28" t="str">
        <f>zaaktype!C51</f>
        <v>Administratieve en procedurele afhandeling procedures</v>
      </c>
      <c r="D180" s="8" t="str">
        <f>zaaktype!G51</f>
        <v>ADV_Overig</v>
      </c>
      <c r="E180" s="8" t="str">
        <f>zaaktype!H51</f>
        <v>AA.03.06</v>
      </c>
      <c r="F180" s="31">
        <f>zaaktype!I51</f>
        <v>0</v>
      </c>
      <c r="G180" s="31" t="str">
        <f>zaaktype!K51</f>
        <v>IZIS</v>
      </c>
      <c r="H180" s="54" t="str">
        <f>zaaktype!F51</f>
        <v>€ 76,-/h</v>
      </c>
      <c r="I180" s="9" t="str">
        <f>zaaktype!L51</f>
        <v>zelf invullen</v>
      </c>
      <c r="L180" s="9" t="str">
        <f>zaaktype!D51</f>
        <v>Verzoek</v>
      </c>
      <c r="M180" s="9" t="str">
        <f>zaaktype!E51</f>
        <v>Verzoek</v>
      </c>
    </row>
    <row r="181" spans="1:13" ht="20.25" hidden="1">
      <c r="A181" s="28" t="str">
        <f>zaaktype!A52&amp;" ["&amp;zaaktype!B52&amp;"]  \"&amp;B181</f>
        <v>1.08.09 [Meldingen en vergunningen]  \Meldingen ontgrondingen</v>
      </c>
      <c r="B181" s="28" t="str">
        <f>zaaktype!C52</f>
        <v>Meldingen ontgrondingen</v>
      </c>
      <c r="D181" s="8" t="str">
        <f>zaaktype!G52</f>
        <v>MLD_ONG</v>
      </c>
      <c r="E181" s="8" t="str">
        <f>zaaktype!H52</f>
        <v>AA.02.08.06</v>
      </c>
      <c r="F181" s="31">
        <f>zaaktype!I52</f>
        <v>0</v>
      </c>
      <c r="G181" s="31" t="str">
        <f>zaaktype!K52</f>
        <v>Squit</v>
      </c>
      <c r="H181" s="54" t="str">
        <f>zaaktype!F52</f>
        <v>€ 94,-/h</v>
      </c>
      <c r="I181" s="9" t="str">
        <f>zaaktype!L52</f>
        <v>zelf invullen</v>
      </c>
      <c r="L181" s="9" t="str">
        <f>zaaktype!D52</f>
        <v>nvt</v>
      </c>
      <c r="M181" s="9" t="str">
        <f>zaaktype!E52</f>
        <v>Verzoek</v>
      </c>
    </row>
    <row r="182" spans="1:13" ht="20.25" hidden="1">
      <c r="A182" s="28" t="str">
        <f>zaaktype!A53&amp;" ["&amp;zaaktype!B53&amp;"]  \"&amp;B182</f>
        <v>1.08.10 [Meldingen en vergunningen]  \Vergunningverlening ontgrondingen regulier (4.1 Procedure)</v>
      </c>
      <c r="B182" s="28" t="str">
        <f>zaaktype!C53</f>
        <v>Vergunningverlening ontgrondingen regulier (4.1 Procedure)</v>
      </c>
      <c r="D182" s="8" t="str">
        <f>zaaktype!G53</f>
        <v>HZ_ONG</v>
      </c>
      <c r="E182" s="8" t="str">
        <f>zaaktype!H53</f>
        <v>AA.02.10.02</v>
      </c>
      <c r="F182" s="31">
        <f>zaaktype!I53</f>
        <v>0</v>
      </c>
      <c r="G182" s="31" t="str">
        <f>zaaktype!K53</f>
        <v>Squit</v>
      </c>
      <c r="H182" s="54" t="str">
        <f>zaaktype!F53</f>
        <v>€ 94,-/h</v>
      </c>
      <c r="I182" s="9" t="str">
        <f>zaaktype!L53</f>
        <v>zelf invullen</v>
      </c>
      <c r="L182" s="9" t="str">
        <f>zaaktype!D53</f>
        <v>nvt</v>
      </c>
      <c r="M182" s="9" t="str">
        <f>zaaktype!E53</f>
        <v>Verzoek</v>
      </c>
    </row>
    <row r="183" spans="1:13" ht="20.25" hidden="1">
      <c r="A183" s="28" t="str">
        <f>zaaktype!A54&amp;" ["&amp;zaaktype!B54&amp;"]  \"&amp;B183</f>
        <v>1.08.11 [Meldingen en vergunningen]  \Vergunningverlening ontgrondingen uitgebreid (3.4 procedure)</v>
      </c>
      <c r="B183" s="28" t="str">
        <f>zaaktype!C54</f>
        <v>Vergunningverlening ontgrondingen uitgebreid (3.4 procedure)</v>
      </c>
      <c r="D183" s="8" t="str">
        <f>zaaktype!G54</f>
        <v>HZ_ONG</v>
      </c>
      <c r="E183" s="8" t="str">
        <f>zaaktype!H54</f>
        <v>AA.02.10.02</v>
      </c>
      <c r="F183" s="31">
        <f>zaaktype!I54</f>
        <v>0</v>
      </c>
      <c r="G183" s="31" t="str">
        <f>zaaktype!K54</f>
        <v>Squit</v>
      </c>
      <c r="H183" s="54" t="str">
        <f>zaaktype!F54</f>
        <v>€ 94,-/h</v>
      </c>
      <c r="I183" s="9" t="str">
        <f>zaaktype!L54</f>
        <v>zelf invullen</v>
      </c>
      <c r="L183" s="9" t="str">
        <f>zaaktype!D54</f>
        <v>nvt</v>
      </c>
      <c r="M183" s="9" t="str">
        <f>zaaktype!E54</f>
        <v>Verzoek</v>
      </c>
    </row>
    <row r="184" spans="1:13" ht="20.25" hidden="1">
      <c r="A184" s="28" t="str">
        <f>zaaktype!A55&amp;" ["&amp;zaaktype!B55&amp;"]  \"&amp;B184</f>
        <v>1.08.12 [Meldingen en vergunningen]  \(vormvrije) m.e.r.-beoordeling Ontgrondingenwet</v>
      </c>
      <c r="B184" s="28" t="str">
        <f>zaaktype!C55</f>
        <v>(vormvrije) m.e.r.-beoordeling Ontgrondingenwet</v>
      </c>
      <c r="D184" s="8" t="str">
        <f>zaaktype!G55</f>
        <v>HZ_BMER</v>
      </c>
      <c r="E184" s="8" t="str">
        <f>zaaktype!H55</f>
        <v>AA.02.10.08</v>
      </c>
      <c r="F184" s="31">
        <f>zaaktype!I55</f>
        <v>0</v>
      </c>
      <c r="G184" s="31" t="str">
        <f>zaaktype!K55</f>
        <v>Squit</v>
      </c>
      <c r="H184" s="54" t="str">
        <f>zaaktype!F55</f>
        <v>€ 94,-/h</v>
      </c>
      <c r="I184" s="9" t="str">
        <f>zaaktype!L55</f>
        <v>zelf invullen</v>
      </c>
      <c r="L184" s="9" t="str">
        <f>zaaktype!D55</f>
        <v>nvt</v>
      </c>
      <c r="M184" s="9" t="str">
        <f>zaaktype!E55</f>
        <v>Verzoek</v>
      </c>
    </row>
    <row r="185" spans="1:13" ht="20.25" hidden="1">
      <c r="A185" s="28" t="str">
        <f>zaaktype!A56&amp;" ["&amp;zaaktype!B56&amp;"]  \"&amp;B185</f>
        <v>1.08.13 [Meldingen en vergunningen]  \(vormvrije) m.e.r.-beoordeling Waterwet</v>
      </c>
      <c r="B185" s="28" t="str">
        <f>zaaktype!C56</f>
        <v>(vormvrije) m.e.r.-beoordeling Waterwet</v>
      </c>
      <c r="D185" s="8" t="str">
        <f>zaaktype!G56</f>
        <v>HZ_BMER</v>
      </c>
      <c r="E185" s="8" t="str">
        <f>zaaktype!H56</f>
        <v>AA.02.10.08</v>
      </c>
      <c r="F185" s="31">
        <f>zaaktype!I56</f>
        <v>0</v>
      </c>
      <c r="G185" s="31" t="str">
        <f>zaaktype!K56</f>
        <v>Squit</v>
      </c>
      <c r="H185" s="54" t="str">
        <f>zaaktype!F56</f>
        <v>€ 94,-/h</v>
      </c>
      <c r="I185" s="9" t="str">
        <f>zaaktype!L56</f>
        <v>zelf invullen</v>
      </c>
      <c r="L185" s="9" t="str">
        <f>zaaktype!D56</f>
        <v>nvt</v>
      </c>
      <c r="M185" s="9" t="str">
        <f>zaaktype!E56</f>
        <v>Verzoek</v>
      </c>
    </row>
    <row r="186" spans="1:13" ht="20.25" hidden="1">
      <c r="A186" s="28" t="str">
        <f>zaaktype!A57&amp;" ["&amp;zaaktype!B57&amp;"]  \"&amp;B186</f>
        <v>2.01.02.2 [Toezicht en Handhaving]  \Controle milieu type B verplicht (Activiteitenbesluit) optie 2  standaard (1 emissie en 2 aspecten)</v>
      </c>
      <c r="B186" s="28" t="str">
        <f>zaaktype!C57</f>
        <v>Controle milieu type B verplicht (Activiteitenbesluit) optie 2  standaard (1 emissie en 2 aspecten)</v>
      </c>
      <c r="D186" s="8" t="str">
        <f>zaaktype!G57</f>
        <v>CHZ_PC</v>
      </c>
      <c r="E186" s="8" t="str">
        <f>zaaktype!H57</f>
        <v>AA.02.06.06</v>
      </c>
      <c r="F186" s="31" t="str">
        <f>zaaktype!I57</f>
        <v>CDZIC</v>
      </c>
      <c r="G186" s="31" t="str">
        <f>zaaktype!K57</f>
        <v>Squit</v>
      </c>
      <c r="H186" s="54" t="str">
        <f>zaaktype!F57</f>
        <v>€ 83,-/h</v>
      </c>
      <c r="I186" s="9">
        <f>zaaktype!L57</f>
        <v>7</v>
      </c>
      <c r="L186" s="9" t="str">
        <f>zaaktype!D57</f>
        <v>WP basis</v>
      </c>
      <c r="M186" s="9" t="str">
        <f>zaaktype!E57</f>
        <v>nvt</v>
      </c>
    </row>
    <row r="187" spans="1:13" ht="20.25" hidden="1">
      <c r="A187" s="28" t="str">
        <f>zaaktype!A58&amp;" ["&amp;zaaktype!B58&amp;"]  \"&amp;B187</f>
        <v>2.01.02.3 [Toezicht en Handhaving]  \Controle milieu type B verplicht (Activiteitenbesluit) optie 3 maatwerk (meerdere aspecten naar keuze)</v>
      </c>
      <c r="B187" s="28" t="str">
        <f>zaaktype!C58</f>
        <v>Controle milieu type B verplicht (Activiteitenbesluit) optie 3 maatwerk (meerdere aspecten naar keuze)</v>
      </c>
      <c r="D187" s="8" t="str">
        <f>zaaktype!G58</f>
        <v>CHZ_PC</v>
      </c>
      <c r="E187" s="8" t="str">
        <f>zaaktype!H58</f>
        <v>AA.02.06.06</v>
      </c>
      <c r="F187" s="31" t="str">
        <f>zaaktype!I58</f>
        <v>CDZIC</v>
      </c>
      <c r="G187" s="31" t="str">
        <f>zaaktype!K58</f>
        <v>Squit</v>
      </c>
      <c r="H187" s="54" t="str">
        <f>zaaktype!F58</f>
        <v>€ 83,-/h</v>
      </c>
      <c r="I187" s="9" t="str">
        <f>zaaktype!L58</f>
        <v>zelf invullen</v>
      </c>
      <c r="L187" s="9" t="str">
        <f>zaaktype!D58</f>
        <v>WP basis</v>
      </c>
      <c r="M187" s="9" t="str">
        <f>zaaktype!E58</f>
        <v>nvt</v>
      </c>
    </row>
    <row r="188" spans="1:13" ht="20.25" hidden="1">
      <c r="A188" s="28" t="str">
        <f>zaaktype!A59&amp;" ["&amp;zaaktype!B59&amp;"]  \"&amp;B188</f>
        <v>2.01.03.2 [Toezicht en Handhaving]  \Controle milieu type B verzoek (Activiteitenbesluit) optie 2 standaard</v>
      </c>
      <c r="B188" s="28" t="str">
        <f>zaaktype!C59</f>
        <v>Controle milieu type B verzoek (Activiteitenbesluit) optie 2 standaard</v>
      </c>
      <c r="D188" s="8" t="str">
        <f>zaaktype!G59</f>
        <v>CHZ_PC</v>
      </c>
      <c r="E188" s="8" t="str">
        <f>zaaktype!H59</f>
        <v>AA.02.06.06</v>
      </c>
      <c r="F188" s="31" t="str">
        <f>zaaktype!I59</f>
        <v>CDZIC</v>
      </c>
      <c r="G188" s="31" t="str">
        <f>zaaktype!K59</f>
        <v>Squit</v>
      </c>
      <c r="H188" s="54" t="str">
        <f>zaaktype!F59</f>
        <v>€ 83,-/h</v>
      </c>
      <c r="I188" s="9">
        <f>zaaktype!L59</f>
        <v>7</v>
      </c>
      <c r="L188" s="9" t="str">
        <f>zaaktype!D59</f>
        <v>Verzoek</v>
      </c>
      <c r="M188" s="9" t="str">
        <f>zaaktype!E59</f>
        <v>nvt</v>
      </c>
    </row>
    <row r="189" spans="1:13" ht="20.25" hidden="1">
      <c r="A189" s="28" t="str">
        <f>zaaktype!A60&amp;" ["&amp;zaaktype!B60&amp;"]  \"&amp;B189</f>
        <v>2.01.03.3 [Toezicht en Handhaving]  \Controle milieu type B verzoek (Activiteitenbesluit) met emissie-arme stalsystemen optie 2 standaard</v>
      </c>
      <c r="B189" s="28" t="str">
        <f>zaaktype!C60</f>
        <v>Controle milieu type B verzoek (Activiteitenbesluit) met emissie-arme stalsystemen optie 2 standaard</v>
      </c>
      <c r="D189" s="8" t="str">
        <f>zaaktype!G60</f>
        <v>CHZ_PC</v>
      </c>
      <c r="E189" s="8" t="str">
        <f>zaaktype!H60</f>
        <v>AA.02.06.06</v>
      </c>
      <c r="F189" s="31" t="str">
        <f>zaaktype!I60</f>
        <v>CDZIC</v>
      </c>
      <c r="G189" s="31" t="str">
        <f>zaaktype!K60</f>
        <v>Squit</v>
      </c>
      <c r="H189" s="54" t="str">
        <f>zaaktype!F60</f>
        <v>€ 94,-/h</v>
      </c>
      <c r="I189" s="9">
        <f>zaaktype!L60</f>
        <v>10</v>
      </c>
      <c r="L189" s="9" t="str">
        <f>zaaktype!D60</f>
        <v>Verzoek</v>
      </c>
      <c r="M189" s="9" t="str">
        <f>zaaktype!E60</f>
        <v>nvt</v>
      </c>
    </row>
    <row r="190" spans="1:13" ht="20.25" hidden="1">
      <c r="A190" s="28" t="str">
        <f>zaaktype!A61&amp;" ["&amp;zaaktype!B61&amp;"]  \"&amp;B190</f>
        <v>2.01.03.4 [Toezicht en Handhaving]  \Controle milieu type B verzoek (Activiteitenbesluit) met emissie-arme stalsystemen optie 3 maatwerk</v>
      </c>
      <c r="B190" s="28" t="str">
        <f>zaaktype!C61</f>
        <v>Controle milieu type B verzoek (Activiteitenbesluit) met emissie-arme stalsystemen optie 3 maatwerk</v>
      </c>
      <c r="D190" s="8" t="str">
        <f>zaaktype!G61</f>
        <v>CHZ_PC</v>
      </c>
      <c r="E190" s="8" t="str">
        <f>zaaktype!H61</f>
        <v>AA.02.06.06</v>
      </c>
      <c r="F190" s="31" t="str">
        <f>zaaktype!I61</f>
        <v>CDZIC</v>
      </c>
      <c r="G190" s="31" t="str">
        <f>zaaktype!K61</f>
        <v>Squit</v>
      </c>
      <c r="H190" s="54" t="str">
        <f>zaaktype!F61</f>
        <v>€ 94,-/h</v>
      </c>
      <c r="I190" s="9" t="str">
        <f>zaaktype!L61</f>
        <v>zelf invullen</v>
      </c>
      <c r="L190" s="9" t="str">
        <f>zaaktype!D61</f>
        <v>Verzoek</v>
      </c>
      <c r="M190" s="9" t="str">
        <f>zaaktype!E61</f>
        <v>nvt</v>
      </c>
    </row>
    <row r="191" spans="1:13" ht="20.25" hidden="1">
      <c r="A191" s="28" t="str">
        <f>zaaktype!A62&amp;" ["&amp;zaaktype!B62&amp;"]  \"&amp;B191</f>
        <v>2.01.03.5 [Toezicht en Handhaving]  \Controle milieu type B verzoek (Activiteitenbesluit) optie 3 maatwerk</v>
      </c>
      <c r="B191" s="28" t="str">
        <f>zaaktype!C62</f>
        <v>Controle milieu type B verzoek (Activiteitenbesluit) optie 3 maatwerk</v>
      </c>
      <c r="D191" s="8" t="str">
        <f>zaaktype!G62</f>
        <v>CHZ_PC</v>
      </c>
      <c r="E191" s="8" t="str">
        <f>zaaktype!H62</f>
        <v>AA.02.06.06</v>
      </c>
      <c r="F191" s="31" t="str">
        <f>zaaktype!I62</f>
        <v>CDZIC</v>
      </c>
      <c r="G191" s="31" t="str">
        <f>zaaktype!K62</f>
        <v>Squit</v>
      </c>
      <c r="H191" s="54" t="str">
        <f>zaaktype!F62</f>
        <v>€ 83,-/h</v>
      </c>
      <c r="I191" s="9" t="str">
        <f>zaaktype!L62</f>
        <v>zelf invullen</v>
      </c>
      <c r="L191" s="9" t="str">
        <f>zaaktype!D62</f>
        <v>Verzoek</v>
      </c>
      <c r="M191" s="9" t="str">
        <f>zaaktype!E62</f>
        <v>nvt</v>
      </c>
    </row>
    <row r="192" spans="1:13" ht="20.25" hidden="1">
      <c r="A192" s="28" t="str">
        <f>zaaktype!A63&amp;" ["&amp;zaaktype!B63&amp;"]  \"&amp;B192</f>
        <v>2.01.04.2 [Toezicht en Handhaving]  \Controle milieu type C (Activiteitenbesluit) optie 2 standaard</v>
      </c>
      <c r="B192" s="28" t="str">
        <f>zaaktype!C63</f>
        <v>Controle milieu type C (Activiteitenbesluit) optie 2 standaard</v>
      </c>
      <c r="D192" s="8" t="str">
        <f>zaaktype!G63</f>
        <v>CHZ_PC</v>
      </c>
      <c r="E192" s="8" t="str">
        <f>zaaktype!H63</f>
        <v>AA.02.06.06</v>
      </c>
      <c r="F192" s="31" t="str">
        <f>zaaktype!I63</f>
        <v>CDZIC</v>
      </c>
      <c r="G192" s="31" t="str">
        <f>zaaktype!K63</f>
        <v>Squit</v>
      </c>
      <c r="H192" s="54" t="str">
        <f>zaaktype!F63</f>
        <v>€ 89,-/h</v>
      </c>
      <c r="I192" s="9">
        <f>zaaktype!L63</f>
        <v>8</v>
      </c>
      <c r="L192" s="9" t="str">
        <f>zaaktype!D63</f>
        <v>WP basis</v>
      </c>
      <c r="M192" s="9" t="str">
        <f>zaaktype!E63</f>
        <v>nvt</v>
      </c>
    </row>
    <row r="193" spans="1:13" ht="20.25" hidden="1">
      <c r="A193" s="28" t="str">
        <f>zaaktype!A64&amp;" ["&amp;zaaktype!B64&amp;"]  \"&amp;B193</f>
        <v>2.01.04.3 [Toezicht en Handhaving]  \Controle milieu type C (Activiteitenbesluit) optie 3 maatwerk</v>
      </c>
      <c r="B193" s="28" t="str">
        <f>zaaktype!C64</f>
        <v>Controle milieu type C (Activiteitenbesluit) optie 3 maatwerk</v>
      </c>
      <c r="D193" s="8" t="str">
        <f>zaaktype!G64</f>
        <v>CHZ_PC</v>
      </c>
      <c r="E193" s="8" t="str">
        <f>zaaktype!H64</f>
        <v>AA.02.06.06</v>
      </c>
      <c r="F193" s="31" t="str">
        <f>zaaktype!I64</f>
        <v>CDZIC</v>
      </c>
      <c r="G193" s="31" t="str">
        <f>zaaktype!K64</f>
        <v>Squit</v>
      </c>
      <c r="H193" s="54" t="str">
        <f>zaaktype!F64</f>
        <v>€ 89,-/h</v>
      </c>
      <c r="I193" s="9" t="str">
        <f>zaaktype!L64</f>
        <v>zelf invullen</v>
      </c>
      <c r="L193" s="9" t="str">
        <f>zaaktype!D64</f>
        <v>WP basis</v>
      </c>
      <c r="M193" s="9" t="str">
        <f>zaaktype!E64</f>
        <v>nvt</v>
      </c>
    </row>
    <row r="194" spans="1:13" ht="20.25" hidden="1">
      <c r="A194" s="28" t="str">
        <f>zaaktype!A65&amp;" ["&amp;zaaktype!B65&amp;"]  \"&amp;B194</f>
        <v>2.01.05.2 [Toezicht en Handhaving]  \Controle milieu type C (Activiteitenbesluit) met emissie-arme stalsystemen optie 2 standaard</v>
      </c>
      <c r="B194" s="28" t="str">
        <f>zaaktype!C65</f>
        <v>Controle milieu type C (Activiteitenbesluit) met emissie-arme stalsystemen optie 2 standaard</v>
      </c>
      <c r="D194" s="8" t="str">
        <f>zaaktype!G65</f>
        <v>CHZ_PC</v>
      </c>
      <c r="E194" s="8" t="str">
        <f>zaaktype!H65</f>
        <v>AA.02.06.06</v>
      </c>
      <c r="F194" s="31" t="str">
        <f>zaaktype!I65</f>
        <v>CDZIC</v>
      </c>
      <c r="G194" s="31" t="str">
        <f>zaaktype!K65</f>
        <v>Squit</v>
      </c>
      <c r="H194" s="54" t="str">
        <f>zaaktype!F65</f>
        <v>€ 94,-/h</v>
      </c>
      <c r="I194" s="9">
        <f>zaaktype!L65</f>
        <v>10</v>
      </c>
      <c r="L194" s="9" t="str">
        <f>zaaktype!D65</f>
        <v>WP basis</v>
      </c>
      <c r="M194" s="9" t="str">
        <f>zaaktype!E65</f>
        <v>nvt</v>
      </c>
    </row>
    <row r="195" spans="1:13" ht="20.25" hidden="1">
      <c r="A195" s="28" t="str">
        <f>zaaktype!A66&amp;" ["&amp;zaaktype!B66&amp;"]  \"&amp;B195</f>
        <v>2.01.05.3 [Toezicht en Handhaving]  \Controle milieu type C (Activiteitenbesluit) met emissie-arme stalsystemen optie 3 maatwerk</v>
      </c>
      <c r="B195" s="28" t="str">
        <f>zaaktype!C66</f>
        <v>Controle milieu type C (Activiteitenbesluit) met emissie-arme stalsystemen optie 3 maatwerk</v>
      </c>
      <c r="D195" s="8" t="str">
        <f>zaaktype!G66</f>
        <v>CHZ_PC</v>
      </c>
      <c r="E195" s="8" t="str">
        <f>zaaktype!H66</f>
        <v>AA.02.06.06</v>
      </c>
      <c r="F195" s="31" t="str">
        <f>zaaktype!I66</f>
        <v>CDZIC</v>
      </c>
      <c r="G195" s="31" t="str">
        <f>zaaktype!K66</f>
        <v>Squit</v>
      </c>
      <c r="H195" s="54" t="str">
        <f>zaaktype!F66</f>
        <v>€ 94,-/h</v>
      </c>
      <c r="I195" s="9" t="str">
        <f>zaaktype!L66</f>
        <v>zelf invullen</v>
      </c>
      <c r="L195" s="9" t="str">
        <f>zaaktype!D66</f>
        <v>WP basis</v>
      </c>
      <c r="M195" s="9" t="str">
        <f>zaaktype!E66</f>
        <v>nvt</v>
      </c>
    </row>
    <row r="196" spans="1:13" ht="20.25" hidden="1">
      <c r="A196" s="28" t="str">
        <f>zaaktype!A67&amp;" ["&amp;zaaktype!B67&amp;"]  \"&amp;B196</f>
        <v>2.01.06.2 [Toezicht en Handhaving]  \Controle milieu type Risicovolle bedrijven optie 2 standaard</v>
      </c>
      <c r="B196" s="28" t="str">
        <f>zaaktype!C67</f>
        <v>Controle milieu type Risicovolle bedrijven optie 2 standaard</v>
      </c>
      <c r="D196" s="8" t="str">
        <f>zaaktype!G67</f>
        <v>CHZ_PC</v>
      </c>
      <c r="E196" s="8" t="str">
        <f>zaaktype!H67</f>
        <v>AA.02.06.06</v>
      </c>
      <c r="F196" s="31" t="str">
        <f>zaaktype!I67</f>
        <v>CDZIC</v>
      </c>
      <c r="G196" s="31" t="str">
        <f>zaaktype!K67</f>
        <v>Squit</v>
      </c>
      <c r="H196" s="54" t="str">
        <f>zaaktype!F67</f>
        <v>€ 94,-/h</v>
      </c>
      <c r="I196" s="9">
        <f>zaaktype!L67</f>
        <v>12</v>
      </c>
      <c r="L196" s="9" t="str">
        <f>zaaktype!D67</f>
        <v>WP basis</v>
      </c>
      <c r="M196" s="9" t="str">
        <f>zaaktype!E67</f>
        <v>nvt</v>
      </c>
    </row>
    <row r="197" spans="1:13" ht="20.25" hidden="1">
      <c r="A197" s="28" t="str">
        <f>zaaktype!A68&amp;" ["&amp;zaaktype!B68&amp;"]  \"&amp;B197</f>
        <v>2.01.06.3 [Toezicht en Handhaving]  \Controle milieu type Risicovolle bedrijven optie 3 maatwerk</v>
      </c>
      <c r="B197" s="28" t="str">
        <f>zaaktype!C68</f>
        <v>Controle milieu type Risicovolle bedrijven optie 3 maatwerk</v>
      </c>
      <c r="D197" s="8" t="str">
        <f>zaaktype!G68</f>
        <v>CHZ_PC</v>
      </c>
      <c r="E197" s="8" t="str">
        <f>zaaktype!H68</f>
        <v>AA.02.06.06</v>
      </c>
      <c r="F197" s="31" t="str">
        <f>zaaktype!I68</f>
        <v>CDZIC</v>
      </c>
      <c r="G197" s="31" t="str">
        <f>zaaktype!K68</f>
        <v>Squit</v>
      </c>
      <c r="H197" s="54" t="str">
        <f>zaaktype!F68</f>
        <v>€ 94,-/h</v>
      </c>
      <c r="I197" s="9" t="str">
        <f>zaaktype!L68</f>
        <v>zelf invullen</v>
      </c>
      <c r="L197" s="9" t="str">
        <f>zaaktype!D68</f>
        <v>WP basis</v>
      </c>
      <c r="M197" s="9" t="str">
        <f>zaaktype!E68</f>
        <v>WP basis</v>
      </c>
    </row>
    <row r="198" spans="1:13" ht="20.25" hidden="1">
      <c r="A198" s="28" t="str">
        <f>zaaktype!A69&amp;" ["&amp;zaaktype!B69&amp;"]  \"&amp;B198</f>
        <v>2.01.14 (a) [Toezicht en Handhaving]  \Beoordeling voorgeschreven onderzoek, verplichte rapportage (volledige toets)</v>
      </c>
      <c r="B198" s="28" t="str">
        <f>zaaktype!C69</f>
        <v>Beoordeling voorgeschreven onderzoek, verplichte rapportage (volledige toets)</v>
      </c>
      <c r="D198" s="8" t="str">
        <f>zaaktype!G69</f>
        <v>CHZ_PC</v>
      </c>
      <c r="E198" s="8" t="str">
        <f>zaaktype!H69</f>
        <v>AA.02.06.06</v>
      </c>
      <c r="F198" s="31" t="str">
        <f>zaaktype!I69</f>
        <v>CDZIC</v>
      </c>
      <c r="G198" s="31" t="str">
        <f>zaaktype!K69</f>
        <v>Squit</v>
      </c>
      <c r="H198" s="54" t="str">
        <f>zaaktype!F69</f>
        <v>€ 94,-/h</v>
      </c>
      <c r="I198" s="9">
        <f>zaaktype!L69</f>
        <v>5</v>
      </c>
      <c r="L198" s="9" t="str">
        <f>zaaktype!D69</f>
        <v>WP basis</v>
      </c>
      <c r="M198" s="9" t="str">
        <f>zaaktype!E69</f>
        <v>WP basis</v>
      </c>
    </row>
    <row r="199" spans="1:13" ht="20.25" hidden="1">
      <c r="A199" s="28" t="str">
        <f>zaaktype!A70&amp;" ["&amp;zaaktype!B70&amp;"]  \"&amp;B199</f>
        <v>2.01.14 (b) [Toezicht en Handhaving]  \Provincie Beoordeling voorgeschreven onderzoek, verplichte rapportage (volledige toets)</v>
      </c>
      <c r="B199" s="28" t="str">
        <f>zaaktype!C70</f>
        <v>Provincie Beoordeling voorgeschreven onderzoek, verplichte rapportage (volledige toets)</v>
      </c>
      <c r="D199" s="8" t="str">
        <f>zaaktype!G70</f>
        <v>HZ_FOLLOW</v>
      </c>
      <c r="E199" s="8" t="str">
        <f>zaaktype!H70</f>
        <v>AA.02.12.10</v>
      </c>
      <c r="F199" s="31">
        <f>zaaktype!I70</f>
        <v>0</v>
      </c>
      <c r="G199" s="31" t="str">
        <f>zaaktype!K70</f>
        <v>Squit</v>
      </c>
      <c r="H199" s="54" t="str">
        <f>zaaktype!F70</f>
        <v>€ 94,-/h</v>
      </c>
      <c r="I199" s="9">
        <f>zaaktype!L70</f>
        <v>5</v>
      </c>
      <c r="L199" s="9" t="str">
        <f>zaaktype!D70</f>
        <v>WP basis</v>
      </c>
      <c r="M199" s="9" t="str">
        <f>zaaktype!E70</f>
        <v>WP basis</v>
      </c>
    </row>
    <row r="200" spans="1:13" ht="20.25" hidden="1">
      <c r="A200" s="28" t="str">
        <f>zaaktype!A71&amp;" ["&amp;zaaktype!B71&amp;"]  \"&amp;B200</f>
        <v>2.01.18 [Toezicht en Handhaving]  \Administratief toezicht</v>
      </c>
      <c r="B200" s="28" t="str">
        <f>zaaktype!C71</f>
        <v>Administratief toezicht</v>
      </c>
      <c r="D200" s="8" t="str">
        <f>zaaktype!G71</f>
        <v>CHZ_PC</v>
      </c>
      <c r="E200" s="8" t="str">
        <f>zaaktype!H71</f>
        <v>AA.02.06.06</v>
      </c>
      <c r="F200" s="31" t="str">
        <f>zaaktype!I71</f>
        <v>CDZIC</v>
      </c>
      <c r="G200" s="31" t="str">
        <f>zaaktype!K71</f>
        <v>Squit</v>
      </c>
      <c r="H200" s="54" t="str">
        <f>zaaktype!F71</f>
        <v>€ 83,-/h</v>
      </c>
      <c r="I200" s="9" t="str">
        <f>zaaktype!L71</f>
        <v>zelf invullen</v>
      </c>
      <c r="L200" s="9" t="str">
        <f>zaaktype!D71</f>
        <v>WP basis</v>
      </c>
      <c r="M200" s="9" t="str">
        <f>zaaktype!E71</f>
        <v>WP basis</v>
      </c>
    </row>
    <row r="201" spans="1:13" ht="20.25" hidden="1">
      <c r="A201" s="28" t="str">
        <f>zaaktype!A72&amp;" ["&amp;zaaktype!B72&amp;"]  \"&amp;B201</f>
        <v>2.01.19 (a) [Toezicht en Handhaving]  \Uitvoeren ketentoezicht (Toezicht ed Squit proces)</v>
      </c>
      <c r="B201" s="28" t="str">
        <f>zaaktype!C72</f>
        <v>Uitvoeren ketentoezicht (Toezicht ed Squit proces)</v>
      </c>
      <c r="D201" s="8" t="str">
        <f>zaaktype!G72</f>
        <v>CHZ_PC</v>
      </c>
      <c r="E201" s="8" t="str">
        <f>zaaktype!H72</f>
        <v>AA.02.06.06</v>
      </c>
      <c r="F201" s="31" t="str">
        <f>zaaktype!I72</f>
        <v>CDZIC</v>
      </c>
      <c r="G201" s="31" t="str">
        <f>zaaktype!K72</f>
        <v>Squit</v>
      </c>
      <c r="H201" s="54" t="str">
        <f>zaaktype!F72</f>
        <v>€ 94,-/h</v>
      </c>
      <c r="I201" s="9" t="str">
        <f>zaaktype!L72</f>
        <v>zelf invullen</v>
      </c>
      <c r="L201" s="9" t="str">
        <f>zaaktype!D72</f>
        <v>WP basis</v>
      </c>
      <c r="M201" s="9" t="str">
        <f>zaaktype!E72</f>
        <v>WP basis</v>
      </c>
    </row>
    <row r="202" spans="1:13" ht="20.25" hidden="1">
      <c r="A202" s="28" t="str">
        <f>zaaktype!A73&amp;" ["&amp;zaaktype!B73&amp;"]  \"&amp;B202</f>
        <v>2.01.19 (b) [Toezicht en Handhaving]  \Uitvoeren ketentoezicht Overig (niet Squit)</v>
      </c>
      <c r="B202" s="28" t="str">
        <f>zaaktype!C73</f>
        <v>Uitvoeren ketentoezicht Overig (niet Squit)</v>
      </c>
      <c r="D202" s="8" t="str">
        <f>zaaktype!G73</f>
        <v>ADV_Overig</v>
      </c>
      <c r="E202" s="8" t="str">
        <f>zaaktype!H73</f>
        <v>AA.03.06</v>
      </c>
      <c r="F202" s="31">
        <f>zaaktype!I73</f>
        <v>0</v>
      </c>
      <c r="G202" s="31" t="str">
        <f>zaaktype!K73</f>
        <v>IZIS</v>
      </c>
      <c r="H202" s="54" t="str">
        <f>zaaktype!F73</f>
        <v>€ 94,-/h</v>
      </c>
      <c r="I202" s="9" t="str">
        <f>zaaktype!L73</f>
        <v>zelf invullen</v>
      </c>
      <c r="L202" s="9" t="str">
        <f>zaaktype!D73</f>
        <v>WP basis</v>
      </c>
      <c r="M202" s="9" t="str">
        <f>zaaktype!E73</f>
        <v>WP basis</v>
      </c>
    </row>
    <row r="203" spans="1:13" ht="20.25" hidden="1">
      <c r="A203" s="28" t="str">
        <f>zaaktype!A74&amp;" ["&amp;zaaktype!B74&amp;"]  \"&amp;B203</f>
        <v>2.01.20 [Toezicht en Handhaving]  \Systeemgericht toezicht</v>
      </c>
      <c r="B203" s="28" t="str">
        <f>zaaktype!C74</f>
        <v>Systeemgericht toezicht</v>
      </c>
      <c r="D203" s="8" t="str">
        <f>zaaktype!G74</f>
        <v>CHZ_PC</v>
      </c>
      <c r="E203" s="8" t="str">
        <f>zaaktype!H74</f>
        <v>AA.02.06.06</v>
      </c>
      <c r="F203" s="31" t="str">
        <f>zaaktype!I74</f>
        <v>CDZIC</v>
      </c>
      <c r="G203" s="31" t="str">
        <f>zaaktype!K74</f>
        <v>Squit</v>
      </c>
      <c r="H203" s="54" t="str">
        <f>zaaktype!F74</f>
        <v>€ 94,-/h</v>
      </c>
      <c r="I203" s="9" t="str">
        <f>zaaktype!L74</f>
        <v>zelf invullen</v>
      </c>
      <c r="L203" s="9" t="str">
        <f>zaaktype!D74</f>
        <v>WP basis</v>
      </c>
      <c r="M203" s="9" t="str">
        <f>zaaktype!E74</f>
        <v>WP basis</v>
      </c>
    </row>
    <row r="204" spans="1:13" ht="20.25" hidden="1">
      <c r="A204" s="28" t="str">
        <f>zaaktype!A75&amp;" ["&amp;zaaktype!B75&amp;"]  \"&amp;B204</f>
        <v>2.01.30 (a) [Toezicht en Handhaving]  \Specifieke opdracht (grijs) (toezicht ed Squit proces)</v>
      </c>
      <c r="B204" s="28" t="str">
        <f>zaaktype!C75</f>
        <v>Specifieke opdracht (grijs) (toezicht ed Squit proces)</v>
      </c>
      <c r="D204" s="8" t="str">
        <f>zaaktype!G75</f>
        <v>CHZ_PC</v>
      </c>
      <c r="E204" s="8" t="str">
        <f>zaaktype!H75</f>
        <v>AA.02.06.06</v>
      </c>
      <c r="F204" s="31" t="str">
        <f>zaaktype!I75</f>
        <v>CDZIC</v>
      </c>
      <c r="G204" s="31" t="str">
        <f>zaaktype!K75</f>
        <v>Squit</v>
      </c>
      <c r="H204" s="54" t="str">
        <f>zaaktype!F75</f>
        <v>€ 94,-/h</v>
      </c>
      <c r="I204" s="9" t="str">
        <f>zaaktype!L75</f>
        <v>zelf invullen</v>
      </c>
      <c r="L204" s="9" t="str">
        <f>zaaktype!D75</f>
        <v>Verzoek</v>
      </c>
      <c r="M204" s="9" t="str">
        <f>zaaktype!E75</f>
        <v>WP Basis</v>
      </c>
    </row>
    <row r="205" spans="1:13" ht="20.25" hidden="1">
      <c r="A205" s="28" t="str">
        <f>zaaktype!A76&amp;" ["&amp;zaaktype!B76&amp;"]  \"&amp;B205</f>
        <v>2.01.30 (b) [Toezicht en Handhaving]  \Specifieke opdracht (grijs) overig (niet Squit)</v>
      </c>
      <c r="B205" s="28" t="str">
        <f>zaaktype!C76</f>
        <v>Specifieke opdracht (grijs) overig (niet Squit)</v>
      </c>
      <c r="D205" s="8" t="str">
        <f>zaaktype!G76</f>
        <v>ADV_Overig</v>
      </c>
      <c r="E205" s="8" t="str">
        <f>zaaktype!H76</f>
        <v>AA.03.06</v>
      </c>
      <c r="F205" s="31">
        <f>zaaktype!I76</f>
        <v>0</v>
      </c>
      <c r="G205" s="31" t="str">
        <f>zaaktype!K76</f>
        <v>IZIS</v>
      </c>
      <c r="H205" s="54" t="str">
        <f>zaaktype!F76</f>
        <v>€ 94,-/h</v>
      </c>
      <c r="I205" s="9" t="str">
        <f>zaaktype!L76</f>
        <v>zelf invullen</v>
      </c>
      <c r="L205" s="9" t="str">
        <f>zaaktype!D76</f>
        <v>Verzoek</v>
      </c>
      <c r="M205" s="9" t="str">
        <f>zaaktype!E76</f>
        <v>WP Basis</v>
      </c>
    </row>
    <row r="206" spans="1:13" ht="20.25" hidden="1">
      <c r="A206" s="28" t="str">
        <f>zaaktype!A77&amp;" ["&amp;zaaktype!B77&amp;"]  \"&amp;B206</f>
        <v>2.01.31 [Toezicht en Handhaving]  \Hercontrole</v>
      </c>
      <c r="B206" s="28" t="str">
        <f>zaaktype!C77</f>
        <v>Hercontrole</v>
      </c>
      <c r="D206" s="8" t="str">
        <f>zaaktype!G77</f>
        <v>CHZ_PC</v>
      </c>
      <c r="E206" s="8" t="str">
        <f>zaaktype!H77</f>
        <v>AA.02.06.06</v>
      </c>
      <c r="F206" s="31" t="str">
        <f>zaaktype!I77</f>
        <v>CDZHC</v>
      </c>
      <c r="G206" s="31" t="str">
        <f>zaaktype!K77</f>
        <v>Squit</v>
      </c>
      <c r="H206" s="54" t="str">
        <f>zaaktype!F77</f>
        <v>€ 89,-/h</v>
      </c>
      <c r="I206" s="9" t="str">
        <f>zaaktype!L77</f>
        <v>zelf invullen</v>
      </c>
      <c r="L206" s="9" t="str">
        <f>zaaktype!D77</f>
        <v>WP basis</v>
      </c>
      <c r="M206" s="9" t="str">
        <f>zaaktype!E77</f>
        <v>WP basis</v>
      </c>
    </row>
    <row r="207" spans="1:13" ht="20.25" hidden="1">
      <c r="A207" s="28" t="str">
        <f>zaaktype!A78&amp;" ["&amp;zaaktype!B78&amp;"]  \"&amp;B207</f>
        <v>2.01.33 [Toezicht en Handhaving]  \Beoordelen ingediende EED rapportages (oa EED, EPRTR)</v>
      </c>
      <c r="B207" s="28" t="str">
        <f>zaaktype!C78</f>
        <v>Beoordelen ingediende EED rapportages (oa EED, EPRTR)</v>
      </c>
      <c r="D207" s="8" t="str">
        <f>zaaktype!G78</f>
        <v>HZ_ADV</v>
      </c>
      <c r="E207" s="8" t="str">
        <f>zaaktype!H78</f>
        <v>AA.02.12.02</v>
      </c>
      <c r="F207" s="31">
        <f>zaaktype!I78</f>
        <v>0</v>
      </c>
      <c r="G207" s="31" t="str">
        <f>zaaktype!K78</f>
        <v>Squit</v>
      </c>
      <c r="H207" s="54" t="str">
        <f>zaaktype!F78</f>
        <v>€ 94,-/h</v>
      </c>
      <c r="I207" s="9" t="str">
        <f>zaaktype!L78</f>
        <v>zelf invullen</v>
      </c>
      <c r="L207" s="9" t="str">
        <f>zaaktype!D78</f>
        <v>WP basis</v>
      </c>
      <c r="M207" s="9" t="str">
        <f>zaaktype!E78</f>
        <v>WP basis</v>
      </c>
    </row>
    <row r="208" spans="1:13" ht="20.25" hidden="1">
      <c r="A208" s="28" t="str">
        <f>zaaktype!A79&amp;" ["&amp;zaaktype!B79&amp;"]  \"&amp;B208</f>
        <v>2.01.34 [Toezicht en Handhaving]  \Controle milieu type IPPC optie 2 standaard</v>
      </c>
      <c r="B208" s="28" t="str">
        <f>zaaktype!C79</f>
        <v>Controle milieu type IPPC optie 2 standaard</v>
      </c>
      <c r="D208" s="8" t="str">
        <f>zaaktype!G79</f>
        <v>CHZ_PC</v>
      </c>
      <c r="E208" s="8" t="str">
        <f>zaaktype!H79</f>
        <v>AA.02.06.06</v>
      </c>
      <c r="F208" s="31" t="str">
        <f>zaaktype!I79</f>
        <v>CDZIC</v>
      </c>
      <c r="G208" s="31" t="str">
        <f>zaaktype!K79</f>
        <v>Squit</v>
      </c>
      <c r="H208" s="54" t="str">
        <f>zaaktype!F79</f>
        <v>€ 94,-/h</v>
      </c>
      <c r="I208" s="9">
        <f>zaaktype!L79</f>
        <v>10</v>
      </c>
      <c r="L208" s="9" t="str">
        <f>zaaktype!D79</f>
        <v>WP basis</v>
      </c>
      <c r="M208" s="9" t="str">
        <f>zaaktype!E79</f>
        <v>nvt</v>
      </c>
    </row>
    <row r="209" spans="1:13" ht="20.25" hidden="1">
      <c r="A209" s="28" t="str">
        <f>zaaktype!A80&amp;" ["&amp;zaaktype!B80&amp;"]  \"&amp;B209</f>
        <v>2.01.35 [Toezicht en Handhaving]  \Controle milieu type IPPC optie 3 maatwerk (incl. prov. Wabo-inrichting)</v>
      </c>
      <c r="B209" s="28" t="str">
        <f>zaaktype!C80</f>
        <v>Controle milieu type IPPC optie 3 maatwerk (incl. prov. Wabo-inrichting)</v>
      </c>
      <c r="D209" s="8" t="str">
        <f>zaaktype!G80</f>
        <v>CHZ_PC</v>
      </c>
      <c r="E209" s="8" t="str">
        <f>zaaktype!H80</f>
        <v>AA.02.06.06</v>
      </c>
      <c r="F209" s="31" t="str">
        <f>zaaktype!I80</f>
        <v>CDZIC</v>
      </c>
      <c r="G209" s="31" t="str">
        <f>zaaktype!K80</f>
        <v>Squit</v>
      </c>
      <c r="H209" s="54" t="str">
        <f>zaaktype!F80</f>
        <v>€ 94,-/h</v>
      </c>
      <c r="I209" s="9" t="str">
        <f>zaaktype!L80</f>
        <v>zelf invullen</v>
      </c>
      <c r="L209" s="9" t="str">
        <f>zaaktype!D80</f>
        <v>WP basis</v>
      </c>
      <c r="M209" s="9" t="str">
        <f>zaaktype!E80</f>
        <v>nvt</v>
      </c>
    </row>
    <row r="210" spans="1:13" ht="20.25" hidden="1">
      <c r="A210" s="28" t="str">
        <f>zaaktype!A81&amp;" ["&amp;zaaktype!B81&amp;"]  \"&amp;B210</f>
        <v>2.01.36 [Toezicht en Handhaving]  \Controle grijs provinciale Wabo-inrichting</v>
      </c>
      <c r="B210" s="28" t="str">
        <f>zaaktype!C81</f>
        <v>Controle grijs provinciale Wabo-inrichting</v>
      </c>
      <c r="D210" s="8" t="str">
        <f>zaaktype!G81</f>
        <v>CHZ_PC</v>
      </c>
      <c r="E210" s="8" t="str">
        <f>zaaktype!H81</f>
        <v>AA.02.06.06</v>
      </c>
      <c r="F210" s="31" t="str">
        <f>zaaktype!I81</f>
        <v>CDZIC</v>
      </c>
      <c r="G210" s="31" t="str">
        <f>zaaktype!K81</f>
        <v>Squit</v>
      </c>
      <c r="H210" s="54" t="str">
        <f>zaaktype!F81</f>
        <v>€ 94,-/h</v>
      </c>
      <c r="I210" s="9" t="str">
        <f>zaaktype!L81</f>
        <v>zelf invullen</v>
      </c>
      <c r="L210" s="9" t="str">
        <f>zaaktype!D81</f>
        <v>nvt</v>
      </c>
      <c r="M210" s="9" t="str">
        <f>zaaktype!E81</f>
        <v>WP basis</v>
      </c>
    </row>
    <row r="211" spans="1:13" ht="20.25" hidden="1">
      <c r="A211" s="28" t="str">
        <f>zaaktype!A82&amp;" ["&amp;zaaktype!B82&amp;"]  \"&amp;B211</f>
        <v>2.03.11 [Toezicht en Handhaving]  \Toezicht groene wetten </v>
      </c>
      <c r="B211" s="28" t="str">
        <f>zaaktype!C82</f>
        <v>Toezicht groene wetten </v>
      </c>
      <c r="D211" s="8" t="str">
        <f>zaaktype!G82</f>
        <v>CHZ_PC</v>
      </c>
      <c r="E211" s="8" t="str">
        <f>zaaktype!H82</f>
        <v>AA.02.06.06</v>
      </c>
      <c r="F211" s="31" t="str">
        <f>zaaktype!I82</f>
        <v>CDZIC</v>
      </c>
      <c r="G211" s="31" t="str">
        <f>zaaktype!K82</f>
        <v>Squit</v>
      </c>
      <c r="H211" s="54" t="str">
        <f>zaaktype!F82</f>
        <v>€ 94,-/h</v>
      </c>
      <c r="I211" s="9">
        <f>zaaktype!L82</f>
        <v>11</v>
      </c>
      <c r="L211" s="9" t="str">
        <f>zaaktype!D82</f>
        <v>nvt</v>
      </c>
      <c r="M211" s="9" t="str">
        <f>zaaktype!E82</f>
        <v>Verzoek</v>
      </c>
    </row>
    <row r="212" spans="1:13" ht="20.25" hidden="1">
      <c r="A212" s="28" t="str">
        <f>zaaktype!A83&amp;" ["&amp;zaaktype!B83&amp;"]  \"&amp;B212</f>
        <v>2.03.12 [Toezicht en Handhaving]  \Hercontrole groene wetten</v>
      </c>
      <c r="B212" s="28" t="str">
        <f>zaaktype!C83</f>
        <v>Hercontrole groene wetten</v>
      </c>
      <c r="D212" s="8" t="str">
        <f>zaaktype!G83</f>
        <v>CHZ_PC</v>
      </c>
      <c r="E212" s="8" t="str">
        <f>zaaktype!H83</f>
        <v>AA.02.06.06</v>
      </c>
      <c r="F212" s="31" t="str">
        <f>zaaktype!I83</f>
        <v>CDZHC</v>
      </c>
      <c r="G212" s="31" t="str">
        <f>zaaktype!K83</f>
        <v>Squit</v>
      </c>
      <c r="H212" s="54" t="str">
        <f>zaaktype!F83</f>
        <v>€ 89,-/h</v>
      </c>
      <c r="I212" s="9">
        <f>zaaktype!L83</f>
        <v>4.5</v>
      </c>
      <c r="L212" s="9" t="str">
        <f>zaaktype!D83</f>
        <v>nvt</v>
      </c>
      <c r="M212" s="9" t="str">
        <f>zaaktype!E83</f>
        <v>Verzoek</v>
      </c>
    </row>
    <row r="213" spans="1:13" ht="20.25" hidden="1">
      <c r="A213" s="28" t="str">
        <f>zaaktype!A84&amp;" ["&amp;zaaktype!B84&amp;"]  \"&amp;B213</f>
        <v>2.04.01 [Controle (bruin)]  \Controle administratief Besluit bodemkwaliteit</v>
      </c>
      <c r="B213" s="28" t="str">
        <f>zaaktype!C84</f>
        <v>Controle administratief Besluit bodemkwaliteit</v>
      </c>
      <c r="D213" s="8" t="str">
        <f>zaaktype!G84</f>
        <v>BHZ_MLD</v>
      </c>
      <c r="E213" s="8" t="str">
        <f>zaaktype!H84</f>
        <v>AA.02.04.04</v>
      </c>
      <c r="F213" s="31">
        <f>zaaktype!I84</f>
        <v>0</v>
      </c>
      <c r="G213" s="31" t="str">
        <f>zaaktype!K84</f>
        <v>IZIS tzt Squit</v>
      </c>
      <c r="H213" s="54" t="str">
        <f>zaaktype!F84</f>
        <v>€ 89,-/h</v>
      </c>
      <c r="I213" s="9">
        <f>zaaktype!L84</f>
        <v>4</v>
      </c>
      <c r="L213" s="9" t="str">
        <f>zaaktype!D84</f>
        <v>WP basis</v>
      </c>
      <c r="M213" s="9" t="str">
        <f>zaaktype!E84</f>
        <v>WP basis</v>
      </c>
    </row>
    <row r="214" spans="1:13" ht="20.25" hidden="1">
      <c r="A214" s="28" t="str">
        <f>zaaktype!A85&amp;" ["&amp;zaaktype!B85&amp;"]  \"&amp;B214</f>
        <v>2.04.02 [Controle (bruin)]  \Controle ontgrondingen (met/zonder vergunning of melding)</v>
      </c>
      <c r="B214" s="28" t="str">
        <f>zaaktype!C85</f>
        <v>Controle ontgrondingen (met/zonder vergunning of melding)</v>
      </c>
      <c r="D214" s="8" t="str">
        <f>zaaktype!G85</f>
        <v>CHZ_OC</v>
      </c>
      <c r="E214" s="8" t="str">
        <f>zaaktype!H85</f>
        <v>AA.02.06.04</v>
      </c>
      <c r="F214" s="31" t="str">
        <f>zaaktype!I85</f>
        <v>CDZIC</v>
      </c>
      <c r="G214" s="31" t="str">
        <f>zaaktype!K85</f>
        <v>Squit</v>
      </c>
      <c r="H214" s="54" t="str">
        <f>zaaktype!F85</f>
        <v>€ 89,-/h</v>
      </c>
      <c r="I214" s="9">
        <f>zaaktype!L85</f>
        <v>7</v>
      </c>
      <c r="L214" s="9" t="str">
        <f>zaaktype!D85</f>
        <v>Verzoek</v>
      </c>
      <c r="M214" s="9" t="str">
        <f>zaaktype!E85</f>
        <v>Verzoek</v>
      </c>
    </row>
    <row r="215" spans="1:13" ht="20.25" hidden="1">
      <c r="A215" s="28" t="str">
        <f>zaaktype!A86&amp;" ["&amp;zaaktype!B86&amp;"]  \"&amp;B215</f>
        <v>2.04.03 [Controle (bruin)]  \Toezicht stortplaatsen</v>
      </c>
      <c r="B215" s="28" t="str">
        <f>zaaktype!C86</f>
        <v>Toezicht stortplaatsen</v>
      </c>
      <c r="D215" s="8" t="str">
        <f>zaaktype!G86</f>
        <v>CHZ_PC</v>
      </c>
      <c r="E215" s="8" t="str">
        <f>zaaktype!H86</f>
        <v>AA.02.06.06</v>
      </c>
      <c r="F215" s="31" t="str">
        <f>zaaktype!I86</f>
        <v>CDZIC</v>
      </c>
      <c r="G215" s="31" t="str">
        <f>zaaktype!K86</f>
        <v>Squit</v>
      </c>
      <c r="H215" s="54" t="str">
        <f>zaaktype!F86</f>
        <v>€ 89,-/h</v>
      </c>
      <c r="I215" s="9">
        <f>zaaktype!L86</f>
        <v>7</v>
      </c>
      <c r="L215" s="9" t="str">
        <f>zaaktype!D86</f>
        <v>WP basis</v>
      </c>
      <c r="M215" s="9" t="str">
        <f>zaaktype!E86</f>
        <v>WP basis</v>
      </c>
    </row>
    <row r="216" spans="1:13" ht="20.25" hidden="1">
      <c r="A216" s="28" t="str">
        <f>zaaktype!A87&amp;" ["&amp;zaaktype!B87&amp;"]  \"&amp;B216</f>
        <v>2.04.04 [Controle (bruin)]  \Toezicht bodemsaneringen (instemmingsbeschikking)</v>
      </c>
      <c r="B216" s="28" t="str">
        <f>zaaktype!C87</f>
        <v>Toezicht bodemsaneringen (instemmingsbeschikking)</v>
      </c>
      <c r="D216" s="8" t="str">
        <f>zaaktype!G87</f>
        <v>CDZWBB</v>
      </c>
      <c r="E216" s="8" t="str">
        <f>zaaktype!H87</f>
        <v>AA.02.05.15</v>
      </c>
      <c r="F216" s="31">
        <f>zaaktype!I87</f>
        <v>0</v>
      </c>
      <c r="G216" s="31" t="str">
        <f>zaaktype!K87</f>
        <v>IZIS tzt Squit</v>
      </c>
      <c r="H216" s="54" t="str">
        <f>zaaktype!F87</f>
        <v>€ 94,-/h</v>
      </c>
      <c r="I216" s="9">
        <f>zaaktype!L87</f>
        <v>12</v>
      </c>
      <c r="L216" s="9" t="str">
        <f>zaaktype!D87</f>
        <v>WP basis</v>
      </c>
      <c r="M216" s="9" t="str">
        <f>zaaktype!E87</f>
        <v>WP basis</v>
      </c>
    </row>
    <row r="217" spans="1:13" ht="20.25" hidden="1">
      <c r="A217" s="28" t="str">
        <f>zaaktype!A88&amp;" ["&amp;zaaktype!B88&amp;"]  \"&amp;B217</f>
        <v>2.04.05 [Controle (bruin)]  \Toezicht bodemsaneringen (BUS-melding)</v>
      </c>
      <c r="B217" s="28" t="str">
        <f>zaaktype!C88</f>
        <v>Toezicht bodemsaneringen (BUS-melding)</v>
      </c>
      <c r="D217" s="8" t="str">
        <f>zaaktype!G88</f>
        <v>CDZBUS</v>
      </c>
      <c r="E217" s="8" t="str">
        <f>zaaktype!H88</f>
        <v>AA.02.05.14</v>
      </c>
      <c r="F217" s="31">
        <f>zaaktype!I88</f>
        <v>0</v>
      </c>
      <c r="G217" s="31" t="str">
        <f>zaaktype!K88</f>
        <v>IZIS tzt Squit</v>
      </c>
      <c r="H217" s="54" t="str">
        <f>zaaktype!F88</f>
        <v>€ 94,-/h</v>
      </c>
      <c r="I217" s="9">
        <f>zaaktype!L88</f>
        <v>10</v>
      </c>
      <c r="L217" s="9" t="str">
        <f>zaaktype!D88</f>
        <v>WP basis</v>
      </c>
      <c r="M217" s="9" t="str">
        <f>zaaktype!E88</f>
        <v>WP basis</v>
      </c>
    </row>
    <row r="218" spans="1:13" ht="20.25" hidden="1">
      <c r="A218" s="28" t="str">
        <f>zaaktype!A89&amp;" ["&amp;zaaktype!B89&amp;"]  \"&amp;B218</f>
        <v>2.04.06 [Controle (bruin)]  \Ongewone voorvallen bodemverontreiniging</v>
      </c>
      <c r="B218" s="28" t="str">
        <f>zaaktype!C89</f>
        <v>Ongewone voorvallen bodemverontreiniging</v>
      </c>
      <c r="D218" s="8" t="str">
        <f>zaaktype!G89</f>
        <v>CDZOVB</v>
      </c>
      <c r="E218" s="8" t="str">
        <f>zaaktype!H89</f>
        <v>AA.02.05.16</v>
      </c>
      <c r="F218" s="31">
        <f>zaaktype!I89</f>
        <v>0</v>
      </c>
      <c r="G218" s="31" t="str">
        <f>zaaktype!K89</f>
        <v>IZIS tzt Squit</v>
      </c>
      <c r="H218" s="54" t="str">
        <f>zaaktype!F89</f>
        <v>€ 94,-/h</v>
      </c>
      <c r="I218" s="9" t="str">
        <f>zaaktype!L89</f>
        <v>zelf invullen</v>
      </c>
      <c r="L218" s="9" t="str">
        <f>zaaktype!D89</f>
        <v>WP basis</v>
      </c>
      <c r="M218" s="9" t="str">
        <f>zaaktype!E89</f>
        <v>WP basis</v>
      </c>
    </row>
    <row r="219" spans="1:13" ht="20.25" hidden="1">
      <c r="A219" s="28" t="str">
        <f>zaaktype!A90&amp;" ["&amp;zaaktype!B90&amp;"]  \"&amp;B219</f>
        <v>2.04.09 [Controle (bruin)]  \Specifieke opdracht (bruin)</v>
      </c>
      <c r="B219" s="28" t="str">
        <f>zaaktype!C90</f>
        <v>Specifieke opdracht (bruin)</v>
      </c>
      <c r="D219" s="8" t="str">
        <f>zaaktype!G90</f>
        <v>ADV_Overig</v>
      </c>
      <c r="E219" s="8" t="str">
        <f>zaaktype!H90</f>
        <v>AA.03.06</v>
      </c>
      <c r="F219" s="31">
        <f>zaaktype!I90</f>
        <v>0</v>
      </c>
      <c r="G219" s="31" t="str">
        <f>zaaktype!K90</f>
        <v>IZIS</v>
      </c>
      <c r="H219" s="54" t="str">
        <f>zaaktype!F90</f>
        <v>€ 94,-/h</v>
      </c>
      <c r="I219" s="9" t="str">
        <f>zaaktype!L90</f>
        <v>zelf invullen</v>
      </c>
      <c r="L219" s="9" t="str">
        <f>zaaktype!D90</f>
        <v>Verzoek</v>
      </c>
      <c r="M219" s="9" t="str">
        <f>zaaktype!E90</f>
        <v>WP Basis</v>
      </c>
    </row>
    <row r="220" spans="1:13" ht="20.25" hidden="1">
      <c r="A220" s="28" t="str">
        <f>zaaktype!A91&amp;" ["&amp;zaaktype!B91&amp;"]  \"&amp;B220</f>
        <v>2.04.11 [Controle (bruin)]  \Toezicht saneringen zorgplicht</v>
      </c>
      <c r="B220" s="28" t="str">
        <f>zaaktype!C91</f>
        <v>Toezicht saneringen zorgplicht</v>
      </c>
      <c r="D220" s="8" t="str">
        <f>zaaktype!G91</f>
        <v>CDZBSZ</v>
      </c>
      <c r="E220" s="8" t="str">
        <f>zaaktype!H91</f>
        <v>AA.02.05.13</v>
      </c>
      <c r="F220" s="31">
        <f>zaaktype!I91</f>
        <v>0</v>
      </c>
      <c r="G220" s="31" t="str">
        <f>zaaktype!K91</f>
        <v>IZIS tzt Squit</v>
      </c>
      <c r="H220" s="54" t="str">
        <f>zaaktype!F91</f>
        <v>€ 94,-/h</v>
      </c>
      <c r="I220" s="9" t="str">
        <f>zaaktype!L91</f>
        <v>zelf invullen</v>
      </c>
      <c r="L220" s="9" t="str">
        <f>zaaktype!D91</f>
        <v>WP basis</v>
      </c>
      <c r="M220" s="9" t="str">
        <f>zaaktype!E91</f>
        <v>WP basis</v>
      </c>
    </row>
    <row r="221" spans="1:13" ht="20.25" hidden="1">
      <c r="A221" s="28" t="str">
        <f>zaaktype!A92&amp;" ["&amp;zaaktype!B92&amp;"]  \"&amp;B221</f>
        <v>2.04.12 [Controle (bruin)]  \Toezicht op indienen van rapporten monitoring / voortgang Wbb</v>
      </c>
      <c r="B221" s="28" t="str">
        <f>zaaktype!C92</f>
        <v>Toezicht op indienen van rapporten monitoring / voortgang Wbb</v>
      </c>
      <c r="D221" s="8" t="str">
        <f>zaaktype!G92</f>
        <v>CHZ_WBB</v>
      </c>
      <c r="E221" s="8" t="str">
        <f>zaaktype!H92</f>
        <v>AA.02.06.11</v>
      </c>
      <c r="F221" s="31">
        <f>zaaktype!I92</f>
        <v>0</v>
      </c>
      <c r="G221" s="31" t="str">
        <f>zaaktype!K92</f>
        <v>IZIS tzt Squit</v>
      </c>
      <c r="H221" s="54" t="str">
        <f>zaaktype!F92</f>
        <v>€ 94,-/h</v>
      </c>
      <c r="I221" s="9" t="str">
        <f>zaaktype!L92</f>
        <v>zelf invullen</v>
      </c>
      <c r="L221" s="9" t="str">
        <f>zaaktype!D92</f>
        <v>Verzoek</v>
      </c>
      <c r="M221" s="9" t="str">
        <f>zaaktype!E92</f>
        <v>WP Basis</v>
      </c>
    </row>
    <row r="222" spans="1:13" ht="20.25" hidden="1">
      <c r="A222" s="28" t="str">
        <f>zaaktype!A93&amp;" ["&amp;zaaktype!B93&amp;"]  \"&amp;B222</f>
        <v>2.04.13 [Controle (bruin)]  \Toezicht Besluit bodemkwaliteit</v>
      </c>
      <c r="B222" s="28" t="str">
        <f>zaaktype!C93</f>
        <v>Toezicht Besluit bodemkwaliteit</v>
      </c>
      <c r="D222" s="8" t="str">
        <f>zaaktype!G93</f>
        <v>CHZ_WBB</v>
      </c>
      <c r="E222" s="8" t="str">
        <f>zaaktype!H93</f>
        <v>AA.02.06.11</v>
      </c>
      <c r="F222" s="31">
        <f>zaaktype!I93</f>
        <v>0</v>
      </c>
      <c r="G222" s="31" t="str">
        <f>zaaktype!K93</f>
        <v>IZIS tzt Squit</v>
      </c>
      <c r="H222" s="54" t="str">
        <f>zaaktype!F93</f>
        <v>€ 94,-/h</v>
      </c>
      <c r="I222" s="9" t="str">
        <f>zaaktype!L93</f>
        <v>zelf invullen</v>
      </c>
      <c r="L222" s="9" t="str">
        <f>zaaktype!D93</f>
        <v>Verzoek</v>
      </c>
      <c r="M222" s="9" t="str">
        <f>zaaktype!E93</f>
        <v>WP Basis</v>
      </c>
    </row>
    <row r="223" spans="1:13" ht="20.25" hidden="1">
      <c r="A223" s="28" t="str">
        <f>zaaktype!A94&amp;" ["&amp;zaaktype!B94&amp;"]  \"&amp;B223</f>
        <v>2.04.14 [Controle (bruin)]  \Toezicht tanksaneringen</v>
      </c>
      <c r="B223" s="28" t="str">
        <f>zaaktype!C94</f>
        <v>Toezicht tanksaneringen</v>
      </c>
      <c r="D223" s="8" t="str">
        <f>zaaktype!G94</f>
        <v>CHZ_WBB</v>
      </c>
      <c r="E223" s="8" t="str">
        <f>zaaktype!H94</f>
        <v>AA.02.06.11</v>
      </c>
      <c r="F223" s="31">
        <f>zaaktype!I94</f>
        <v>0</v>
      </c>
      <c r="G223" s="31" t="str">
        <f>zaaktype!K94</f>
        <v>IZIS tzt Squit</v>
      </c>
      <c r="H223" s="54" t="str">
        <f>zaaktype!F94</f>
        <v>€ 94,-/h</v>
      </c>
      <c r="I223" s="9" t="str">
        <f>zaaktype!L94</f>
        <v>zelf invullen</v>
      </c>
      <c r="L223" s="9" t="str">
        <f>zaaktype!D94</f>
        <v>Verzoek</v>
      </c>
      <c r="M223" s="9" t="str">
        <f>zaaktype!E94</f>
        <v>WP Basis</v>
      </c>
    </row>
    <row r="224" spans="1:13" ht="20.25" hidden="1">
      <c r="A224" s="28" t="str">
        <f>zaaktype!A95&amp;" ["&amp;zaaktype!B95&amp;"]  \"&amp;B224</f>
        <v>2.04.15 [Controle (bruin)]  \Ketentoezicht grondstromen</v>
      </c>
      <c r="B224" s="28" t="str">
        <f>zaaktype!C95</f>
        <v>Ketentoezicht grondstromen</v>
      </c>
      <c r="D224" s="8" t="str">
        <f>zaaktype!G95</f>
        <v>CHZ_WBB</v>
      </c>
      <c r="E224" s="8" t="str">
        <f>zaaktype!H95</f>
        <v>AA.02.06.11</v>
      </c>
      <c r="F224" s="31">
        <f>zaaktype!I95</f>
        <v>0</v>
      </c>
      <c r="G224" s="31" t="str">
        <f>zaaktype!K95</f>
        <v>IZIS tzt Squit</v>
      </c>
      <c r="H224" s="54" t="str">
        <f>zaaktype!F95</f>
        <v>€ 94,-/h</v>
      </c>
      <c r="I224" s="9" t="str">
        <f>zaaktype!L95</f>
        <v>zelf invullen</v>
      </c>
      <c r="L224" s="9" t="str">
        <f>zaaktype!D95</f>
        <v>Verzoek</v>
      </c>
      <c r="M224" s="9" t="str">
        <f>zaaktype!E95</f>
        <v>Verzoek</v>
      </c>
    </row>
    <row r="225" spans="1:13" ht="20.25" hidden="1">
      <c r="A225" s="28" t="str">
        <f>zaaktype!A96&amp;" ["&amp;zaaktype!B96&amp;"]  \"&amp;B225</f>
        <v>2.05.05 [Controle (blauw)]  \Controle GW-onttrekkingen en KWO installaties</v>
      </c>
      <c r="B225" s="28" t="str">
        <f>zaaktype!C96</f>
        <v>Controle GW-onttrekkingen en KWO installaties</v>
      </c>
      <c r="D225" s="8" t="str">
        <f>zaaktype!G96</f>
        <v>CHZ_PC</v>
      </c>
      <c r="E225" s="8" t="str">
        <f>zaaktype!H96</f>
        <v>AA.02.06.06</v>
      </c>
      <c r="F225" s="31" t="str">
        <f>zaaktype!I96</f>
        <v>CDZIC</v>
      </c>
      <c r="G225" s="31" t="str">
        <f>zaaktype!K96</f>
        <v>Squit</v>
      </c>
      <c r="H225" s="54" t="str">
        <f>zaaktype!F96</f>
        <v>€ 89,-/h</v>
      </c>
      <c r="I225" s="9" t="str">
        <f>zaaktype!L96</f>
        <v>zelf invullen</v>
      </c>
      <c r="L225" s="9" t="str">
        <f>zaaktype!D96</f>
        <v>nvt</v>
      </c>
      <c r="M225" s="9" t="str">
        <f>zaaktype!E96</f>
        <v>Verzoek</v>
      </c>
    </row>
    <row r="226" spans="1:13" ht="20.25" hidden="1">
      <c r="A226" s="28" t="str">
        <f>zaaktype!A97&amp;" ["&amp;zaaktype!B97&amp;"]  \"&amp;B226</f>
        <v>2.05.06 [Controle (blauw)]  \Controle PMV grondwaterbeschermingsgebieden</v>
      </c>
      <c r="B226" s="28" t="str">
        <f>zaaktype!C97</f>
        <v>Controle PMV grondwaterbeschermingsgebieden</v>
      </c>
      <c r="D226" s="8" t="str">
        <f>zaaktype!G97</f>
        <v>CHZ_PC</v>
      </c>
      <c r="E226" s="8" t="str">
        <f>zaaktype!H97</f>
        <v>AA.02.06.06</v>
      </c>
      <c r="F226" s="31" t="str">
        <f>zaaktype!I97</f>
        <v>DZ_RUD_GRB</v>
      </c>
      <c r="G226" s="31" t="str">
        <f>zaaktype!K97</f>
        <v>IZIS</v>
      </c>
      <c r="H226" s="54" t="str">
        <f>zaaktype!F97</f>
        <v>€ 89,-/h</v>
      </c>
      <c r="I226" s="9" t="str">
        <f>zaaktype!L97</f>
        <v>zelf invullen</v>
      </c>
      <c r="L226" s="9" t="str">
        <f>zaaktype!D97</f>
        <v>nvt</v>
      </c>
      <c r="M226" s="9" t="str">
        <f>zaaktype!E97</f>
        <v>Verzoek</v>
      </c>
    </row>
    <row r="227" spans="1:13" ht="20.25" hidden="1">
      <c r="A227" s="28" t="str">
        <f>zaaktype!A98&amp;" ["&amp;zaaktype!B98&amp;"]  \"&amp;B227</f>
        <v>2.05.07 [Controle (blauw)]  \Toezicht gebruik zweminrichtingen en controle waterkwaliteit (Whvbz)</v>
      </c>
      <c r="B227" s="28" t="str">
        <f>zaaktype!C98</f>
        <v>Toezicht gebruik zweminrichtingen en controle waterkwaliteit (Whvbz)</v>
      </c>
      <c r="D227" s="8" t="str">
        <f>zaaktype!G98</f>
        <v>CHZ_PC</v>
      </c>
      <c r="E227" s="8" t="str">
        <f>zaaktype!H98</f>
        <v>AA.02.06.06</v>
      </c>
      <c r="F227" s="31" t="str">
        <f>zaaktype!I98</f>
        <v>CDZIC</v>
      </c>
      <c r="G227" s="31" t="str">
        <f>zaaktype!K98</f>
        <v>Squit</v>
      </c>
      <c r="H227" s="54" t="str">
        <f>zaaktype!F98</f>
        <v>€ 89,-/h</v>
      </c>
      <c r="I227" s="9" t="str">
        <f>zaaktype!L98</f>
        <v>zelf invullen</v>
      </c>
      <c r="L227" s="9" t="str">
        <f>zaaktype!D98</f>
        <v>nvt</v>
      </c>
      <c r="M227" s="9" t="str">
        <f>zaaktype!E98</f>
        <v>Verzoek</v>
      </c>
    </row>
    <row r="228" spans="1:13" ht="20.25" hidden="1">
      <c r="A228" s="28" t="str">
        <f>zaaktype!A99&amp;" ["&amp;zaaktype!B99&amp;"]  \"&amp;B228</f>
        <v>2.05.08 [Controle (blauw)]  \Specifieke opdracht (blauw)</v>
      </c>
      <c r="B228" s="28" t="str">
        <f>zaaktype!C99</f>
        <v>Specifieke opdracht (blauw)</v>
      </c>
      <c r="D228" s="8" t="str">
        <f>zaaktype!G99</f>
        <v>CHZ_PC</v>
      </c>
      <c r="E228" s="8" t="str">
        <f>zaaktype!H99</f>
        <v>AA.02.06.06</v>
      </c>
      <c r="F228" s="31" t="str">
        <f>zaaktype!I99</f>
        <v>CDZIC</v>
      </c>
      <c r="G228" s="31" t="str">
        <f>zaaktype!K99</f>
        <v>IZIS</v>
      </c>
      <c r="H228" s="54" t="str">
        <f>zaaktype!F99</f>
        <v>€ 94,-/h</v>
      </c>
      <c r="I228" s="9" t="str">
        <f>zaaktype!L99</f>
        <v>zelf invullen</v>
      </c>
      <c r="L228" s="9" t="str">
        <f>zaaktype!D99</f>
        <v>Verzoek</v>
      </c>
      <c r="M228" s="9" t="str">
        <f>zaaktype!E99</f>
        <v>Verzoek</v>
      </c>
    </row>
    <row r="229" spans="1:13" ht="20.25" hidden="1">
      <c r="A229" s="28" t="str">
        <f>zaaktype!A100&amp;" ["&amp;zaaktype!B100&amp;"]  \"&amp;B229</f>
        <v>2.05.10 [Controle (blauw)]  \Hercontrole (Blauw)</v>
      </c>
      <c r="B229" s="28" t="str">
        <f>zaaktype!C100</f>
        <v>Hercontrole (Blauw)</v>
      </c>
      <c r="D229" s="8" t="str">
        <f>zaaktype!G100</f>
        <v>CHZ_PC</v>
      </c>
      <c r="E229" s="8" t="str">
        <f>zaaktype!H100</f>
        <v>AA.02.06.06</v>
      </c>
      <c r="F229" s="31" t="str">
        <f>zaaktype!I100</f>
        <v>CDZHC</v>
      </c>
      <c r="G229" s="31" t="str">
        <f>zaaktype!K100</f>
        <v>Squit</v>
      </c>
      <c r="H229" s="54" t="str">
        <f>zaaktype!F100</f>
        <v>€ 89,-/h</v>
      </c>
      <c r="I229" s="9" t="str">
        <f>zaaktype!L100</f>
        <v>zelf invullen</v>
      </c>
      <c r="L229" s="9" t="str">
        <f>zaaktype!D100</f>
        <v>Verzoek</v>
      </c>
      <c r="M229" s="9" t="str">
        <f>zaaktype!E100</f>
        <v>Verzoek</v>
      </c>
    </row>
    <row r="230" spans="1:13" ht="20.25" hidden="1">
      <c r="A230" s="28" t="str">
        <f>zaaktype!A101&amp;" ["&amp;zaaktype!B101&amp;"]  \"&amp;B230</f>
        <v>2.05.11 [Controle (blauw)]  \Administratief toezicht (nazorg)</v>
      </c>
      <c r="B230" s="28" t="str">
        <f>zaaktype!C101</f>
        <v>Administratief toezicht (nazorg)</v>
      </c>
      <c r="D230" s="8" t="str">
        <f>zaaktype!G101</f>
        <v>CHZ_PC</v>
      </c>
      <c r="E230" s="8" t="str">
        <f>zaaktype!H101</f>
        <v>AA.02.06.06</v>
      </c>
      <c r="F230" s="31" t="str">
        <f>zaaktype!I101</f>
        <v>CDZIC</v>
      </c>
      <c r="G230" s="31" t="str">
        <f>zaaktype!K101</f>
        <v>IZIS</v>
      </c>
      <c r="H230" s="54" t="str">
        <f>zaaktype!F101</f>
        <v>€ 94,-/h</v>
      </c>
      <c r="I230" s="9" t="str">
        <f>zaaktype!L101</f>
        <v>zelf invullen</v>
      </c>
      <c r="L230" s="9" t="str">
        <f>zaaktype!D101</f>
        <v>Verzoek</v>
      </c>
      <c r="M230" s="9" t="str">
        <f>zaaktype!E101</f>
        <v>Verzoek</v>
      </c>
    </row>
    <row r="231" spans="1:13" ht="20.25" hidden="1">
      <c r="A231" s="28" t="str">
        <f>zaaktype!A102&amp;" ["&amp;zaaktype!B102&amp;"]  \"&amp;B231</f>
        <v>2.06.13 [Controle (rood)]  \Controle asbestverwijdering</v>
      </c>
      <c r="B231" s="28" t="str">
        <f>zaaktype!C102</f>
        <v>Controle asbestverwijdering</v>
      </c>
      <c r="D231" s="8" t="str">
        <f>zaaktype!G102</f>
        <v>CHZ_PC</v>
      </c>
      <c r="E231" s="8" t="str">
        <f>zaaktype!H102</f>
        <v>AA.02.06.06</v>
      </c>
      <c r="F231" s="31" t="str">
        <f>zaaktype!I102</f>
        <v>CDZOVHC</v>
      </c>
      <c r="G231" s="31" t="str">
        <f>zaaktype!K102</f>
        <v>Squit</v>
      </c>
      <c r="H231" s="54" t="str">
        <f>zaaktype!F102</f>
        <v>€ 89,-/h</v>
      </c>
      <c r="I231" s="9" t="str">
        <f>zaaktype!L102</f>
        <v>zelf invullen</v>
      </c>
      <c r="L231" s="9" t="str">
        <f>zaaktype!D102</f>
        <v>WP basis</v>
      </c>
      <c r="M231" s="9" t="str">
        <f>zaaktype!E102</f>
        <v>WP basis</v>
      </c>
    </row>
    <row r="232" spans="1:13" ht="20.25" hidden="1">
      <c r="A232" s="28" t="str">
        <f>zaaktype!A103&amp;" ["&amp;zaaktype!B103&amp;"]  \"&amp;B232</f>
        <v>2.06.14 [Controle (rood)]  \Toezicht bouw</v>
      </c>
      <c r="B232" s="28" t="str">
        <f>zaaktype!C103</f>
        <v>Toezicht bouw</v>
      </c>
      <c r="D232" s="8" t="str">
        <f>zaaktype!G103</f>
        <v>CHZ_PC</v>
      </c>
      <c r="E232" s="8" t="str">
        <f>zaaktype!H103</f>
        <v>AA.02.06.06</v>
      </c>
      <c r="F232" s="31" t="str">
        <f>zaaktype!I103</f>
        <v>CDZIC</v>
      </c>
      <c r="G232" s="31" t="str">
        <f>zaaktype!K103</f>
        <v>Squit</v>
      </c>
      <c r="H232" s="54" t="str">
        <f>zaaktype!F103</f>
        <v>€ 89,-/h</v>
      </c>
      <c r="I232" s="9" t="str">
        <f>zaaktype!L103</f>
        <v>zelf invullen</v>
      </c>
      <c r="L232" s="9" t="str">
        <f>zaaktype!D103</f>
        <v>Verzoek</v>
      </c>
      <c r="M232" s="9" t="str">
        <f>zaaktype!E103</f>
        <v>WP basis</v>
      </c>
    </row>
    <row r="233" spans="1:13" ht="20.25" hidden="1">
      <c r="A233" s="28" t="str">
        <f>zaaktype!A104&amp;" ["&amp;zaaktype!B104&amp;"]  \"&amp;B233</f>
        <v>2.08.01 [Controle (meervoudig)]  \Integraal toezicht (meerdere kleursporen)</v>
      </c>
      <c r="B233" s="28" t="str">
        <f>zaaktype!C104</f>
        <v>Integraal toezicht (meerdere kleursporen)</v>
      </c>
      <c r="D233" s="8" t="str">
        <f>zaaktype!G104</f>
        <v>CHZ_PC</v>
      </c>
      <c r="E233" s="8" t="str">
        <f>zaaktype!H104</f>
        <v>AA.02.06.06</v>
      </c>
      <c r="F233" s="31" t="str">
        <f>zaaktype!I104</f>
        <v>CDZIC</v>
      </c>
      <c r="G233" s="31" t="str">
        <f>zaaktype!K104</f>
        <v>Squit</v>
      </c>
      <c r="H233" s="54" t="str">
        <f>zaaktype!F104</f>
        <v>€ 94,-/h</v>
      </c>
      <c r="I233" s="9" t="str">
        <f>zaaktype!L104</f>
        <v>zelf invullen</v>
      </c>
      <c r="L233" s="9" t="str">
        <f>zaaktype!D104</f>
        <v>Verzoek</v>
      </c>
      <c r="M233" s="9" t="str">
        <f>zaaktype!E104</f>
        <v>Verzoek</v>
      </c>
    </row>
    <row r="234" spans="1:13" ht="20.25" hidden="1">
      <c r="A234" s="28" t="str">
        <f>zaaktype!A105&amp;" ["&amp;zaaktype!B105&amp;"]  \"&amp;B234</f>
        <v>2.09.02.01 [Repressief]  \Handhavingsverzoek behandelen Wabo, Wbb</v>
      </c>
      <c r="B234" s="28" t="str">
        <f>zaaktype!C105</f>
        <v>Handhavingsverzoek behandelen Wabo, Wbb</v>
      </c>
      <c r="D234" s="8" t="str">
        <f>zaaktype!G105</f>
        <v>CHZ_HH</v>
      </c>
      <c r="E234" s="8" t="str">
        <f>zaaktype!H105</f>
        <v>AA.02.06.02</v>
      </c>
      <c r="F234" s="31" t="str">
        <f>zaaktype!I105</f>
        <v>CDZTBD</v>
      </c>
      <c r="G234" s="31" t="str">
        <f>zaaktype!K105</f>
        <v>IZIS</v>
      </c>
      <c r="H234" s="54" t="str">
        <f>zaaktype!F105</f>
        <v>€ 104,-/h</v>
      </c>
      <c r="I234" s="9" t="str">
        <f>zaaktype!L105</f>
        <v>zelf invullen</v>
      </c>
      <c r="L234" s="9" t="str">
        <f>zaaktype!D105</f>
        <v>WP basis</v>
      </c>
      <c r="M234" s="9" t="str">
        <f>zaaktype!E105</f>
        <v>WP basis</v>
      </c>
    </row>
    <row r="235" spans="1:13" ht="20.25" hidden="1">
      <c r="A235" s="28" t="str">
        <f>zaaktype!A106&amp;" ["&amp;zaaktype!B106&amp;"]  \"&amp;B235</f>
        <v>2.09.02.02 [Repressief]  \Handhavingsverzoek behandelen overig (oa Wnb, Ontgrondingen, Waterwet, Whvbz)</v>
      </c>
      <c r="B235" s="28" t="str">
        <f>zaaktype!C106</f>
        <v>Handhavingsverzoek behandelen overig (oa Wnb, Ontgrondingen, Waterwet, Whvbz)</v>
      </c>
      <c r="D235" s="8" t="str">
        <f>zaaktype!G106</f>
        <v>CHZ_HH</v>
      </c>
      <c r="E235" s="8" t="str">
        <f>zaaktype!H106</f>
        <v>AA.02.06.02</v>
      </c>
      <c r="F235" s="31" t="str">
        <f>zaaktype!I106</f>
        <v>CDZTBD</v>
      </c>
      <c r="G235" s="31" t="str">
        <f>zaaktype!K106</f>
        <v>IZIS</v>
      </c>
      <c r="H235" s="54" t="str">
        <f>zaaktype!F106</f>
        <v>€ 104,-/h</v>
      </c>
      <c r="I235" s="9" t="str">
        <f>zaaktype!L106</f>
        <v>zelf invullen</v>
      </c>
      <c r="L235" s="9" t="str">
        <f>zaaktype!D106</f>
        <v>Verzoek</v>
      </c>
      <c r="M235" s="9" t="str">
        <f>zaaktype!E106</f>
        <v>Verzoek</v>
      </c>
    </row>
    <row r="236" spans="1:13" ht="20.25" hidden="1">
      <c r="A236" s="28" t="str">
        <f>zaaktype!A107&amp;" ["&amp;zaaktype!B107&amp;"]  \"&amp;B236</f>
        <v>2.09.04.01 [Repressief]  \Repressieve handhaving Wabo, Wbb</v>
      </c>
      <c r="B236" s="28" t="str">
        <f>zaaktype!C107</f>
        <v>Repressieve handhaving Wabo, Wbb</v>
      </c>
      <c r="D236" s="8" t="str">
        <f>zaaktype!G107</f>
        <v>DZ koppelen aan CHZ_PC</v>
      </c>
      <c r="E236" s="8" t="str">
        <f>zaaktype!H107</f>
        <v>AA.02.05.10</v>
      </c>
      <c r="F236" s="31" t="str">
        <f>zaaktype!I107</f>
        <v>CDZBSB</v>
      </c>
      <c r="G236" s="31" t="str">
        <f>zaaktype!K107</f>
        <v>Squit</v>
      </c>
      <c r="H236" s="54" t="str">
        <f>zaaktype!F107</f>
        <v>€ 94,-/h</v>
      </c>
      <c r="I236" s="9" t="str">
        <f>zaaktype!L107</f>
        <v>zelf invullen</v>
      </c>
      <c r="L236" s="9" t="str">
        <f>zaaktype!D107</f>
        <v>WP basis</v>
      </c>
      <c r="M236" s="9" t="str">
        <f>zaaktype!E107</f>
        <v>WP basis</v>
      </c>
    </row>
    <row r="237" spans="1:13" ht="20.25" hidden="1">
      <c r="A237" s="28" t="str">
        <f>zaaktype!A108&amp;" ["&amp;zaaktype!B108&amp;"]  \"&amp;B237</f>
        <v>2.09.04.02 [Repressief]  \Repressieve handhaving overig (oa Wnb, Ontgrondingen, Waterwet, Whvbz)</v>
      </c>
      <c r="B237" s="28" t="str">
        <f>zaaktype!C108</f>
        <v>Repressieve handhaving overig (oa Wnb, Ontgrondingen, Waterwet, Whvbz)</v>
      </c>
      <c r="D237" s="8" t="str">
        <f>zaaktype!G108</f>
        <v>DZ koppelen aan CHZ_PC</v>
      </c>
      <c r="E237" s="8" t="str">
        <f>zaaktype!H108</f>
        <v>AA.02.05.10</v>
      </c>
      <c r="F237" s="31" t="str">
        <f>zaaktype!I108</f>
        <v>CDZBSB</v>
      </c>
      <c r="G237" s="31" t="str">
        <f>zaaktype!K108</f>
        <v>Squit</v>
      </c>
      <c r="H237" s="54" t="str">
        <f>zaaktype!F108</f>
        <v>€ 94,-/h</v>
      </c>
      <c r="I237" s="9" t="str">
        <f>zaaktype!L108</f>
        <v>zelf invullen</v>
      </c>
      <c r="L237" s="9" t="str">
        <f>zaaktype!D108</f>
        <v>Verzoek</v>
      </c>
      <c r="M237" s="9" t="str">
        <f>zaaktype!E108</f>
        <v>Verzoek</v>
      </c>
    </row>
    <row r="238" spans="1:13" ht="20.25" hidden="1">
      <c r="A238" s="28" t="str">
        <f>zaaktype!A109&amp;" ["&amp;zaaktype!B109&amp;"]  \"&amp;B238</f>
        <v>2.09.08.01 [Repressief]  \Opstellen voornemen bestuursrechtelijk handhaven Wabo, Wbb</v>
      </c>
      <c r="B238" s="28" t="str">
        <f>zaaktype!C109</f>
        <v>Opstellen voornemen bestuursrechtelijk handhaven Wabo, Wbb</v>
      </c>
      <c r="D238" s="8" t="str">
        <f>zaaktype!G109</f>
        <v>DZ koppelen aan CHZ_PC</v>
      </c>
      <c r="E238" s="8" t="str">
        <f>zaaktype!H109</f>
        <v>AA.02.07.15</v>
      </c>
      <c r="F238" s="31" t="str">
        <f>zaaktype!I109</f>
        <v>CDZTBD</v>
      </c>
      <c r="G238" s="31" t="str">
        <f>zaaktype!K109</f>
        <v>Squit</v>
      </c>
      <c r="H238" s="54" t="str">
        <f>zaaktype!F109</f>
        <v>€ 104,-/h</v>
      </c>
      <c r="I238" s="9" t="str">
        <f>zaaktype!L109</f>
        <v>zelf invullen</v>
      </c>
      <c r="L238" s="9" t="str">
        <f>zaaktype!D109</f>
        <v>WP basis</v>
      </c>
      <c r="M238" s="9" t="str">
        <f>zaaktype!E109</f>
        <v>WP basis</v>
      </c>
    </row>
    <row r="239" spans="1:13" ht="20.25" hidden="1">
      <c r="A239" s="28" t="str">
        <f>zaaktype!A110&amp;" ["&amp;zaaktype!B110&amp;"]  \"&amp;B239</f>
        <v>2.09.08.02 [Repressief]  \Opstellen voornemen bestuursrechtelijk handhaven overig (oa Wnb, Ontgrondingen, Waterwet, Whvbz)</v>
      </c>
      <c r="B239" s="28" t="str">
        <f>zaaktype!C110</f>
        <v>Opstellen voornemen bestuursrechtelijk handhaven overig (oa Wnb, Ontgrondingen, Waterwet, Whvbz)</v>
      </c>
      <c r="D239" s="8" t="str">
        <f>zaaktype!G110</f>
        <v>DZ koppelen aan CHZ_PC</v>
      </c>
      <c r="E239" s="8" t="str">
        <f>zaaktype!H110</f>
        <v>AA.02.07.15</v>
      </c>
      <c r="F239" s="31" t="str">
        <f>zaaktype!I110</f>
        <v>CDZTBD</v>
      </c>
      <c r="G239" s="31" t="str">
        <f>zaaktype!K110</f>
        <v>Squit</v>
      </c>
      <c r="H239" s="54" t="str">
        <f>zaaktype!F110</f>
        <v>€ 104,-/h</v>
      </c>
      <c r="I239" s="9" t="str">
        <f>zaaktype!L110</f>
        <v>zelf invullen</v>
      </c>
      <c r="L239" s="9" t="str">
        <f>zaaktype!D110</f>
        <v>Verzoek</v>
      </c>
      <c r="M239" s="9" t="str">
        <f>zaaktype!E110</f>
        <v>Verzoek</v>
      </c>
    </row>
    <row r="240" spans="1:13" ht="20.25" hidden="1">
      <c r="A240" s="28" t="str">
        <f>zaaktype!A111&amp;" ["&amp;zaaktype!B111&amp;"]  \"&amp;B240</f>
        <v>2.09.09.01 [Repressief]  \Opstellen besluit bestuursrechtelijk handhaven Wabo Wbb</v>
      </c>
      <c r="B240" s="28" t="str">
        <f>zaaktype!C111</f>
        <v>Opstellen besluit bestuursrechtelijk handhaven Wabo Wbb</v>
      </c>
      <c r="D240" s="8" t="str">
        <f>zaaktype!G111</f>
        <v>DZ koppelen aan CHZ_PC</v>
      </c>
      <c r="E240" s="8" t="str">
        <f>zaaktype!H111</f>
        <v>AA.02.07.15</v>
      </c>
      <c r="F240" s="31" t="str">
        <f>zaaktype!I111</f>
        <v>CDZTBD</v>
      </c>
      <c r="G240" s="31" t="str">
        <f>zaaktype!K111</f>
        <v>Squit</v>
      </c>
      <c r="H240" s="54" t="str">
        <f>zaaktype!F111</f>
        <v>€ 104,-/h</v>
      </c>
      <c r="I240" s="9" t="str">
        <f>zaaktype!L111</f>
        <v>zelf invullen</v>
      </c>
      <c r="L240" s="9" t="str">
        <f>zaaktype!D111</f>
        <v>WP basis</v>
      </c>
      <c r="M240" s="9" t="str">
        <f>zaaktype!E111</f>
        <v>WP basis</v>
      </c>
    </row>
    <row r="241" spans="1:13" ht="20.25" hidden="1">
      <c r="A241" s="28" t="str">
        <f>zaaktype!A112&amp;" ["&amp;zaaktype!B112&amp;"]  \"&amp;B241</f>
        <v>2.09.09.02 [Repressief]  \Opstellen besluit bestuursrechtelijk handhaven overig (oa Wnb, Ontgrondingen, Waterwet, Whvbz)</v>
      </c>
      <c r="B241" s="28" t="str">
        <f>zaaktype!C112</f>
        <v>Opstellen besluit bestuursrechtelijk handhaven overig (oa Wnb, Ontgrondingen, Waterwet, Whvbz)</v>
      </c>
      <c r="D241" s="8" t="str">
        <f>zaaktype!G112</f>
        <v>DZ koppelen aan CHZ_PC</v>
      </c>
      <c r="E241" s="8" t="str">
        <f>zaaktype!H112</f>
        <v>AA.02.07.15</v>
      </c>
      <c r="F241" s="31" t="str">
        <f>zaaktype!I112</f>
        <v>CDZTBD</v>
      </c>
      <c r="G241" s="31" t="str">
        <f>zaaktype!K112</f>
        <v>Squit</v>
      </c>
      <c r="H241" s="54" t="str">
        <f>zaaktype!F112</f>
        <v>€ 104,-/h</v>
      </c>
      <c r="I241" s="9" t="str">
        <f>zaaktype!L112</f>
        <v>zelf invullen</v>
      </c>
      <c r="L241" s="9" t="str">
        <f>zaaktype!D112</f>
        <v>Verzoek</v>
      </c>
      <c r="M241" s="9" t="str">
        <f>zaaktype!E112</f>
        <v>Verzoek</v>
      </c>
    </row>
    <row r="242" spans="1:13" ht="20.25" hidden="1">
      <c r="A242" s="28" t="str">
        <f>zaaktype!A113&amp;" ["&amp;zaaktype!B113&amp;"]  \"&amp;B242</f>
        <v>3.01.01.01 [Juridisch]  \Zienswijze behandelen (vergunning mandaat) Wabo, Wbb</v>
      </c>
      <c r="B242" s="28" t="str">
        <f>zaaktype!C113</f>
        <v>Zienswijze behandelen (vergunning mandaat) Wabo, Wbb</v>
      </c>
      <c r="D242" s="8" t="str">
        <f>zaaktype!G113</f>
        <v>DZ Koppel aan verg.HZ</v>
      </c>
      <c r="E242" s="8" t="str">
        <f>zaaktype!H113</f>
        <v>AA.02.03.01</v>
      </c>
      <c r="F242" s="31" t="str">
        <f>zaaktype!I113</f>
        <v>DZ_ZW</v>
      </c>
      <c r="G242" s="31" t="str">
        <f>zaaktype!K113</f>
        <v>Squit</v>
      </c>
      <c r="H242" s="54" t="str">
        <f>zaaktype!F113</f>
        <v>€ 104,-/h</v>
      </c>
      <c r="I242" s="9" t="str">
        <f>zaaktype!L113</f>
        <v>zelf invullen</v>
      </c>
      <c r="L242" s="9" t="str">
        <f>zaaktype!D113</f>
        <v>WP basis</v>
      </c>
      <c r="M242" s="9" t="str">
        <f>zaaktype!E113</f>
        <v>WP basis</v>
      </c>
    </row>
    <row r="243" spans="1:13" ht="20.25" hidden="1">
      <c r="A243" s="28" t="str">
        <f>zaaktype!A114&amp;" ["&amp;zaaktype!B114&amp;"]  \"&amp;B243</f>
        <v>3.01.01.02 [Juridisch]  \Zienswijze behandelen (vergunning mandaat) overig (oa Wnb, Ontgrondingen, Waterwet, Whvbz)</v>
      </c>
      <c r="B243" s="28" t="str">
        <f>zaaktype!C114</f>
        <v>Zienswijze behandelen (vergunning mandaat) overig (oa Wnb, Ontgrondingen, Waterwet, Whvbz)</v>
      </c>
      <c r="D243" s="8" t="str">
        <f>zaaktype!G114</f>
        <v>DZ Koppel aan verg.HZ</v>
      </c>
      <c r="E243" s="8" t="str">
        <f>zaaktype!H114</f>
        <v>AA.02.03.01</v>
      </c>
      <c r="F243" s="31" t="str">
        <f>zaaktype!I114</f>
        <v>DZ_ZW</v>
      </c>
      <c r="G243" s="31" t="str">
        <f>zaaktype!K114</f>
        <v>Squit</v>
      </c>
      <c r="H243" s="54" t="str">
        <f>zaaktype!F114</f>
        <v>€ 104,-/h</v>
      </c>
      <c r="I243" s="9" t="str">
        <f>zaaktype!L114</f>
        <v>zelf invullen</v>
      </c>
      <c r="L243" s="9" t="str">
        <f>zaaktype!D114</f>
        <v>Verzoek</v>
      </c>
      <c r="M243" s="9" t="str">
        <f>zaaktype!E114</f>
        <v>Verzoek</v>
      </c>
    </row>
    <row r="244" spans="1:13" ht="20.25" hidden="1">
      <c r="A244" s="28" t="str">
        <f>zaaktype!A115&amp;" ["&amp;zaaktype!B115&amp;"]  \"&amp;B244</f>
        <v>3.01.02 [Juridisch]  \Advies zienswijze behandelen </v>
      </c>
      <c r="B244" s="28" t="str">
        <f>zaaktype!C115</f>
        <v>Advies zienswijze behandelen </v>
      </c>
      <c r="D244" s="8" t="str">
        <f>zaaktype!G115</f>
        <v>HZ_ADV_OV</v>
      </c>
      <c r="E244" s="8" t="str">
        <f>zaaktype!H115</f>
        <v>AA.02.10.07</v>
      </c>
      <c r="F244" s="31">
        <f>zaaktype!I115</f>
        <v>0</v>
      </c>
      <c r="G244" s="31" t="str">
        <f>zaaktype!K115</f>
        <v>Squit</v>
      </c>
      <c r="H244" s="54" t="str">
        <f>zaaktype!F115</f>
        <v>€ 104,-/h</v>
      </c>
      <c r="I244" s="9" t="str">
        <f>zaaktype!L115</f>
        <v>zelf invullen</v>
      </c>
      <c r="L244" s="9" t="str">
        <f>zaaktype!D115</f>
        <v>WP basis</v>
      </c>
      <c r="M244" s="9" t="str">
        <f>zaaktype!E115</f>
        <v>WP basis</v>
      </c>
    </row>
    <row r="245" spans="1:13" ht="20.25" hidden="1">
      <c r="A245" s="28" t="str">
        <f>zaaktype!A116&amp;" ["&amp;zaaktype!B116&amp;"]  \"&amp;B245</f>
        <v>3.02.05.01 [Juridisch]  \Bezwaar behandelen Wabo Wbb th</v>
      </c>
      <c r="B245" s="28" t="str">
        <f>zaaktype!C116</f>
        <v>Bezwaar behandelen Wabo Wbb th</v>
      </c>
      <c r="D245" s="8" t="str">
        <f>zaaktype!G116</f>
        <v>HZ_BBZ</v>
      </c>
      <c r="E245" s="8" t="str">
        <f>zaaktype!H116</f>
        <v>AA.02.03.02</v>
      </c>
      <c r="F245" s="31">
        <f>zaaktype!I116</f>
        <v>0</v>
      </c>
      <c r="G245" s="31" t="str">
        <f>zaaktype!K116</f>
        <v>IZIS</v>
      </c>
      <c r="H245" s="54" t="str">
        <f>zaaktype!F116</f>
        <v>€ 104,-/h</v>
      </c>
      <c r="I245" s="9" t="str">
        <f>zaaktype!L116</f>
        <v>zelf invullen</v>
      </c>
      <c r="L245" s="9" t="str">
        <f>zaaktype!D116</f>
        <v>WP basis</v>
      </c>
      <c r="M245" s="9" t="str">
        <f>zaaktype!E116</f>
        <v>WP basis</v>
      </c>
    </row>
    <row r="246" spans="1:13" ht="20.25" hidden="1">
      <c r="A246" s="28" t="str">
        <f>zaaktype!A117&amp;" ["&amp;zaaktype!B117&amp;"]  \"&amp;B246</f>
        <v>3.02.05.02 [Juridisch]  \Bezwaar behandelen  overig (oa Wnb, Wbb vv, Ontgrondingen, Waterwet, Whvbz)</v>
      </c>
      <c r="B246" s="28" t="str">
        <f>zaaktype!C117</f>
        <v>Bezwaar behandelen  overig (oa Wnb, Wbb vv, Ontgrondingen, Waterwet, Whvbz)</v>
      </c>
      <c r="D246" s="8" t="str">
        <f>zaaktype!G117</f>
        <v>HZ_BBZ</v>
      </c>
      <c r="E246" s="8" t="str">
        <f>zaaktype!H117</f>
        <v>AA.02.03.02</v>
      </c>
      <c r="F246" s="31">
        <f>zaaktype!I117</f>
        <v>0</v>
      </c>
      <c r="G246" s="31" t="str">
        <f>zaaktype!K117</f>
        <v>IZIS</v>
      </c>
      <c r="H246" s="54" t="str">
        <f>zaaktype!F117</f>
        <v>€ 104,-/h</v>
      </c>
      <c r="I246" s="9" t="str">
        <f>zaaktype!L117</f>
        <v>zelf invullen</v>
      </c>
      <c r="L246" s="9" t="str">
        <f>zaaktype!D117</f>
        <v>Verzoek</v>
      </c>
      <c r="M246" s="9" t="str">
        <f>zaaktype!E117</f>
        <v>Verzoek</v>
      </c>
    </row>
    <row r="247" spans="1:13" ht="20.25" hidden="1">
      <c r="A247" s="28" t="str">
        <f>zaaktype!A118&amp;" ["&amp;zaaktype!B118&amp;"]  \"&amp;B247</f>
        <v>3.02.06.01 [Juridisch]  \Beroep behandelen Wabo, Wbb th</v>
      </c>
      <c r="B247" s="28" t="str">
        <f>zaaktype!C118</f>
        <v>Beroep behandelen Wabo, Wbb th</v>
      </c>
      <c r="D247" s="8" t="str">
        <f>zaaktype!G118</f>
        <v>HZ_BBZ</v>
      </c>
      <c r="E247" s="8" t="str">
        <f>zaaktype!H118</f>
        <v>AA.02.03.02</v>
      </c>
      <c r="F247" s="31">
        <f>zaaktype!I118</f>
        <v>0</v>
      </c>
      <c r="G247" s="31" t="str">
        <f>zaaktype!K118</f>
        <v>IZIS</v>
      </c>
      <c r="H247" s="54" t="str">
        <f>zaaktype!F118</f>
        <v>€ 104,-/h</v>
      </c>
      <c r="I247" s="9" t="str">
        <f>zaaktype!L118</f>
        <v>zelf invullen</v>
      </c>
      <c r="L247" s="9" t="str">
        <f>zaaktype!D118</f>
        <v>WP basis</v>
      </c>
      <c r="M247" s="9" t="str">
        <f>zaaktype!E118</f>
        <v>WP basis</v>
      </c>
    </row>
    <row r="248" spans="1:13" ht="20.25" hidden="1">
      <c r="A248" s="28" t="str">
        <f>zaaktype!A119&amp;" ["&amp;zaaktype!B119&amp;"]  \"&amp;B248</f>
        <v>3.02.06.02 [Juridisch]  \Beroep behandelen overig (oa Wnb, Wbb vv, Ontgrondingen, Waterwet, Whvbz) </v>
      </c>
      <c r="B248" s="28" t="str">
        <f>zaaktype!C119</f>
        <v>Beroep behandelen overig (oa Wnb, Wbb vv, Ontgrondingen, Waterwet, Whvbz) </v>
      </c>
      <c r="D248" s="8" t="str">
        <f>zaaktype!G119</f>
        <v>HZ_BBZ</v>
      </c>
      <c r="E248" s="8" t="str">
        <f>zaaktype!H119</f>
        <v>AA.02.03.02</v>
      </c>
      <c r="F248" s="31">
        <f>zaaktype!I119</f>
        <v>0</v>
      </c>
      <c r="G248" s="31" t="str">
        <f>zaaktype!K119</f>
        <v>IZIS</v>
      </c>
      <c r="H248" s="54" t="str">
        <f>zaaktype!F119</f>
        <v>€ 104,-/h</v>
      </c>
      <c r="I248" s="9" t="str">
        <f>zaaktype!L119</f>
        <v>zelf invullen</v>
      </c>
      <c r="L248" s="9" t="str">
        <f>zaaktype!D119</f>
        <v>Verzoek</v>
      </c>
      <c r="M248" s="9" t="str">
        <f>zaaktype!E119</f>
        <v>Verzoek</v>
      </c>
    </row>
    <row r="249" spans="1:13" ht="20.25" hidden="1">
      <c r="A249" s="28" t="str">
        <f>zaaktype!A120&amp;" ["&amp;zaaktype!B120&amp;"]  \"&amp;B249</f>
        <v>3.02.07.01 [Juridisch]  \Hoger beroep (Raad van State) behandelen Wabo, Wbb th</v>
      </c>
      <c r="B249" s="28" t="str">
        <f>zaaktype!C120</f>
        <v>Hoger beroep (Raad van State) behandelen Wabo, Wbb th</v>
      </c>
      <c r="D249" s="8" t="str">
        <f>zaaktype!G120</f>
        <v>HZ_BBZ</v>
      </c>
      <c r="E249" s="8" t="str">
        <f>zaaktype!H120</f>
        <v>AA.02.03.02</v>
      </c>
      <c r="F249" s="31">
        <f>zaaktype!I120</f>
        <v>0</v>
      </c>
      <c r="G249" s="31" t="str">
        <f>zaaktype!K120</f>
        <v>IZIS</v>
      </c>
      <c r="H249" s="54" t="str">
        <f>zaaktype!F120</f>
        <v>€ 104,-/h</v>
      </c>
      <c r="I249" s="9" t="str">
        <f>zaaktype!L120</f>
        <v>zelf invullen</v>
      </c>
      <c r="L249" s="9" t="str">
        <f>zaaktype!D120</f>
        <v>WP basis</v>
      </c>
      <c r="M249" s="9" t="str">
        <f>zaaktype!E120</f>
        <v>WP basis</v>
      </c>
    </row>
    <row r="250" spans="1:13" ht="20.25" hidden="1">
      <c r="A250" s="28" t="str">
        <f>zaaktype!A121&amp;" ["&amp;zaaktype!B121&amp;"]  \"&amp;B250</f>
        <v>3.02.07.02 [Juridisch]  \Hoger beroep (Raad van State) behandelen overig (oa Wnb, Wbb vv, Ontgrondingen, Waterwet, Whvbz) </v>
      </c>
      <c r="B250" s="28" t="str">
        <f>zaaktype!C121</f>
        <v>Hoger beroep (Raad van State) behandelen overig (oa Wnb, Wbb vv, Ontgrondingen, Waterwet, Whvbz) </v>
      </c>
      <c r="D250" s="8" t="str">
        <f>zaaktype!G121</f>
        <v>HZ_BBZ</v>
      </c>
      <c r="E250" s="8" t="str">
        <f>zaaktype!H121</f>
        <v>AA.02.03.02</v>
      </c>
      <c r="F250" s="31">
        <f>zaaktype!I121</f>
        <v>0</v>
      </c>
      <c r="G250" s="31" t="str">
        <f>zaaktype!K121</f>
        <v>IZIS</v>
      </c>
      <c r="H250" s="54" t="str">
        <f>zaaktype!F121</f>
        <v>€ 104,-/h</v>
      </c>
      <c r="I250" s="9" t="str">
        <f>zaaktype!L121</f>
        <v>zelf invullen</v>
      </c>
      <c r="L250" s="9" t="str">
        <f>zaaktype!D121</f>
        <v>Verzoek</v>
      </c>
      <c r="M250" s="9" t="str">
        <f>zaaktype!E121</f>
        <v>Verzoek</v>
      </c>
    </row>
    <row r="251" spans="1:13" ht="20.25" hidden="1">
      <c r="A251" s="28" t="str">
        <f>zaaktype!A122&amp;" ["&amp;zaaktype!B122&amp;"]  \"&amp;B251</f>
        <v>3.02.08.01 [Juridisch]  \Voorlopige voorziening behandelen Wabo, Wbb th</v>
      </c>
      <c r="B251" s="28" t="str">
        <f>zaaktype!C122</f>
        <v>Voorlopige voorziening behandelen Wabo, Wbb th</v>
      </c>
      <c r="D251" s="8" t="str">
        <f>zaaktype!G122</f>
        <v>HZ_BBZ</v>
      </c>
      <c r="E251" s="8" t="str">
        <f>zaaktype!H122</f>
        <v>AA.02.03.02</v>
      </c>
      <c r="F251" s="31">
        <f>zaaktype!I122</f>
        <v>0</v>
      </c>
      <c r="G251" s="31" t="str">
        <f>zaaktype!K122</f>
        <v>IZIS</v>
      </c>
      <c r="H251" s="54" t="str">
        <f>zaaktype!F122</f>
        <v>€ 104,-/h</v>
      </c>
      <c r="I251" s="9" t="str">
        <f>zaaktype!L122</f>
        <v>zelf invullen</v>
      </c>
      <c r="L251" s="9" t="str">
        <f>zaaktype!D122</f>
        <v>WP basis</v>
      </c>
      <c r="M251" s="9" t="str">
        <f>zaaktype!E122</f>
        <v>WP basis</v>
      </c>
    </row>
    <row r="252" spans="1:13" ht="20.25" hidden="1">
      <c r="A252" s="28" t="str">
        <f>zaaktype!A123&amp;" ["&amp;zaaktype!B123&amp;"]  \"&amp;B252</f>
        <v>3.02.08.02 [Juridisch]  \Voorlopige voorziening behandelen overig (oa Wnb, Ontgrondingen, Waterwet, Whvbz) </v>
      </c>
      <c r="B252" s="28" t="str">
        <f>zaaktype!C123</f>
        <v>Voorlopige voorziening behandelen overig (oa Wnb, Ontgrondingen, Waterwet, Whvbz) </v>
      </c>
      <c r="D252" s="8" t="str">
        <f>zaaktype!G123</f>
        <v>HZ_BBZ</v>
      </c>
      <c r="E252" s="8" t="str">
        <f>zaaktype!H123</f>
        <v>AA.02.03.02</v>
      </c>
      <c r="F252" s="31">
        <f>zaaktype!I123</f>
        <v>0</v>
      </c>
      <c r="G252" s="31" t="str">
        <f>zaaktype!K123</f>
        <v>IZIS</v>
      </c>
      <c r="H252" s="54" t="str">
        <f>zaaktype!F123</f>
        <v>€ 104,-/h</v>
      </c>
      <c r="I252" s="9" t="str">
        <f>zaaktype!L123</f>
        <v>zelf invullen</v>
      </c>
      <c r="L252" s="9" t="str">
        <f>zaaktype!D123</f>
        <v>Verzoek</v>
      </c>
      <c r="M252" s="9" t="str">
        <f>zaaktype!E123</f>
        <v>Verzoek</v>
      </c>
    </row>
    <row r="253" spans="1:13" ht="20.25" hidden="1">
      <c r="A253" s="28" t="str">
        <f>zaaktype!A124&amp;" ["&amp;zaaktype!B124&amp;"]  \"&amp;B253</f>
        <v>3.03.01 [Juridisch]  \Algemene juridische ondersteuning en juridisch advies complex</v>
      </c>
      <c r="B253" s="28" t="str">
        <f>zaaktype!C124</f>
        <v>Algemene juridische ondersteuning en juridisch advies complex</v>
      </c>
      <c r="D253" s="8" t="str">
        <f>zaaktype!G124</f>
        <v>ADV_Overig</v>
      </c>
      <c r="E253" s="8" t="str">
        <f>zaaktype!H124</f>
        <v>AA.03.06</v>
      </c>
      <c r="F253" s="31">
        <f>zaaktype!I124</f>
        <v>0</v>
      </c>
      <c r="G253" s="31" t="str">
        <f>zaaktype!K124</f>
        <v>IZIS</v>
      </c>
      <c r="H253" s="54" t="str">
        <f>zaaktype!F124</f>
        <v>€ 113,-/h</v>
      </c>
      <c r="I253" s="9" t="str">
        <f>zaaktype!L124</f>
        <v>zelf invullen</v>
      </c>
      <c r="L253" s="9" t="str">
        <f>zaaktype!D124</f>
        <v>Verzoek</v>
      </c>
      <c r="M253" s="9" t="str">
        <f>zaaktype!E124</f>
        <v>Verzoek</v>
      </c>
    </row>
    <row r="254" spans="1:13" ht="20.25" hidden="1">
      <c r="A254" s="28" t="str">
        <f>zaaktype!A125&amp;" ["&amp;zaaktype!B125&amp;"]  \"&amp;B254</f>
        <v>3.03.02 [Juridisch]  \Algemene ondersteuning en juridisch advies </v>
      </c>
      <c r="B254" s="28" t="str">
        <f>zaaktype!C125</f>
        <v>Algemene ondersteuning en juridisch advies </v>
      </c>
      <c r="D254" s="8" t="str">
        <f>zaaktype!G125</f>
        <v>ADV_Overig</v>
      </c>
      <c r="E254" s="8" t="str">
        <f>zaaktype!H125</f>
        <v>AA.03.06</v>
      </c>
      <c r="F254" s="31">
        <f>zaaktype!I125</f>
        <v>0</v>
      </c>
      <c r="G254" s="31" t="str">
        <f>zaaktype!K125</f>
        <v>IZIS</v>
      </c>
      <c r="H254" s="54" t="str">
        <f>zaaktype!F125</f>
        <v>€ 104,-/h</v>
      </c>
      <c r="I254" s="9" t="str">
        <f>zaaktype!L125</f>
        <v>zelf invullen</v>
      </c>
      <c r="L254" s="9" t="str">
        <f>zaaktype!D125</f>
        <v>Verzoek</v>
      </c>
      <c r="M254" s="9" t="str">
        <f>zaaktype!E125</f>
        <v>Verzoek</v>
      </c>
    </row>
    <row r="255" spans="1:13" ht="20.25" hidden="1">
      <c r="A255" s="28" t="str">
        <f>zaaktype!A126&amp;" ["&amp;zaaktype!B126&amp;"]  \"&amp;B255</f>
        <v>4.01.09 [Klachten]  \klachtafhandeling en ongewoon voorval binnen kantoortijd (registratie)</v>
      </c>
      <c r="B255" s="28" t="str">
        <f>zaaktype!C126</f>
        <v>klachtafhandeling en ongewoon voorval binnen kantoortijd (registratie)</v>
      </c>
      <c r="D255" s="8" t="str">
        <f>zaaktype!G126</f>
        <v>CHZ_KLA</v>
      </c>
      <c r="E255" s="8" t="str">
        <f>zaaktype!H126</f>
        <v>AA.02.06.03</v>
      </c>
      <c r="F255" s="31">
        <f>zaaktype!I126</f>
        <v>0</v>
      </c>
      <c r="G255" s="31" t="str">
        <f>zaaktype!K126</f>
        <v>IZIS of Squit</v>
      </c>
      <c r="H255" s="54" t="str">
        <f>zaaktype!F126</f>
        <v>€ 89,-/h</v>
      </c>
      <c r="I255" s="9" t="str">
        <f>zaaktype!L126</f>
        <v>zelf invullen</v>
      </c>
      <c r="L255" s="9" t="str">
        <f>zaaktype!D126</f>
        <v>WP basis</v>
      </c>
      <c r="M255" s="9" t="str">
        <f>zaaktype!E126</f>
        <v>WP basis</v>
      </c>
    </row>
    <row r="256" spans="1:13" ht="20.25" hidden="1">
      <c r="A256" s="28" t="str">
        <f>zaaktype!A127&amp;" ["&amp;zaaktype!B127&amp;"]  \"&amp;B256</f>
        <v>4.01.10 [Klachten]  \klachtenafhandeling en ongewoon voorval buiten kantoortijd (registratie) (consignatiedienst)</v>
      </c>
      <c r="B256" s="28" t="str">
        <f>zaaktype!C127</f>
        <v>klachtenafhandeling en ongewoon voorval buiten kantoortijd (registratie) (consignatiedienst)</v>
      </c>
      <c r="D256" s="8" t="str">
        <f>zaaktype!G127</f>
        <v>CHZ_KLA</v>
      </c>
      <c r="E256" s="8" t="str">
        <f>zaaktype!H127</f>
        <v>AA.02.06.03</v>
      </c>
      <c r="F256" s="31">
        <f>zaaktype!I127</f>
        <v>0</v>
      </c>
      <c r="G256" s="31" t="str">
        <f>zaaktype!K127</f>
        <v>IZIS of Squit</v>
      </c>
      <c r="H256" s="54" t="str">
        <f>zaaktype!F127</f>
        <v>€ 113,-/h</v>
      </c>
      <c r="I256" s="9" t="str">
        <f>zaaktype!L127</f>
        <v>zelf invullen</v>
      </c>
      <c r="L256" s="9" t="str">
        <f>zaaktype!D127</f>
        <v>WP basis</v>
      </c>
      <c r="M256" s="9" t="str">
        <f>zaaktype!E127</f>
        <v>WP basis</v>
      </c>
    </row>
    <row r="257" spans="1:13" ht="20.25" hidden="1">
      <c r="A257" s="28" t="str">
        <f>zaaktype!A128&amp;" ["&amp;zaaktype!B128&amp;"]  \"&amp;B257</f>
        <v>4.01.11 [Klachten]  \locatiebezoek nav klacht/melding/ongewoon voorval binnen kantoortijd</v>
      </c>
      <c r="B257" s="28" t="str">
        <f>zaaktype!C128</f>
        <v>locatiebezoek nav klacht/melding/ongewoon voorval binnen kantoortijd</v>
      </c>
      <c r="D257" s="8" t="str">
        <f>zaaktype!G128</f>
        <v>CHZ_KLA</v>
      </c>
      <c r="E257" s="8" t="str">
        <f>zaaktype!H128</f>
        <v>AA.02.06.03</v>
      </c>
      <c r="F257" s="31">
        <f>zaaktype!I128</f>
        <v>0</v>
      </c>
      <c r="G257" s="31" t="str">
        <f>zaaktype!K128</f>
        <v>IZIS of Squit</v>
      </c>
      <c r="H257" s="54" t="str">
        <f>zaaktype!F128</f>
        <v>€ 89,-/h</v>
      </c>
      <c r="I257" s="9" t="str">
        <f>zaaktype!L128</f>
        <v>zelf invullen</v>
      </c>
      <c r="L257" s="9" t="str">
        <f>zaaktype!D128</f>
        <v>WP basis</v>
      </c>
      <c r="M257" s="9" t="str">
        <f>zaaktype!E128</f>
        <v>WP basis</v>
      </c>
    </row>
    <row r="258" spans="1:13" ht="20.25" hidden="1">
      <c r="A258" s="28" t="str">
        <f>zaaktype!A129&amp;" ["&amp;zaaktype!B129&amp;"]  \"&amp;B258</f>
        <v>4.01.12 [Klachten]  \locatiebezoek nav klacht/melding/ongewoon voorval buiten kantoortijd (consignatiedienst)</v>
      </c>
      <c r="B258" s="28" t="str">
        <f>zaaktype!C129</f>
        <v>locatiebezoek nav klacht/melding/ongewoon voorval buiten kantoortijd (consignatiedienst)</v>
      </c>
      <c r="D258" s="8" t="str">
        <f>zaaktype!G129</f>
        <v>CHZ_KLA</v>
      </c>
      <c r="E258" s="8" t="str">
        <f>zaaktype!H129</f>
        <v>AA.02.06.03</v>
      </c>
      <c r="F258" s="31">
        <f>zaaktype!I129</f>
        <v>0</v>
      </c>
      <c r="G258" s="31" t="str">
        <f>zaaktype!K129</f>
        <v>IZIS of Squit</v>
      </c>
      <c r="H258" s="54" t="str">
        <f>zaaktype!F129</f>
        <v>€ 113,-/h</v>
      </c>
      <c r="I258" s="9" t="str">
        <f>zaaktype!L129</f>
        <v>zelf invullen</v>
      </c>
      <c r="L258" s="9" t="str">
        <f>zaaktype!D129</f>
        <v>WP basis</v>
      </c>
      <c r="M258" s="9" t="str">
        <f>zaaktype!E129</f>
        <v>WP basis</v>
      </c>
    </row>
    <row r="259" spans="1:13" ht="20.25" hidden="1">
      <c r="A259" s="28" t="str">
        <f>zaaktype!A130&amp;" ["&amp;zaaktype!B130&amp;"]  \"&amp;B259</f>
        <v>4.01.13 [Klachten]  \locatiebezoek nav klacht/melding muziekgeluid buiten kantoortijd (consignatiedienst)</v>
      </c>
      <c r="B259" s="28" t="str">
        <f>zaaktype!C130</f>
        <v>locatiebezoek nav klacht/melding muziekgeluid buiten kantoortijd (consignatiedienst)</v>
      </c>
      <c r="D259" s="8" t="str">
        <f>zaaktype!G130</f>
        <v>CHZ_KLA</v>
      </c>
      <c r="E259" s="8" t="str">
        <f>zaaktype!H130</f>
        <v>AA.02.06.03</v>
      </c>
      <c r="F259" s="31">
        <f>zaaktype!I130</f>
        <v>0</v>
      </c>
      <c r="G259" s="31" t="str">
        <f>zaaktype!K130</f>
        <v>IZIS of Squit</v>
      </c>
      <c r="H259" s="54" t="str">
        <f>zaaktype!F130</f>
        <v>€ 113,-/h</v>
      </c>
      <c r="I259" s="9" t="str">
        <f>zaaktype!L130</f>
        <v>zelf invullen</v>
      </c>
      <c r="L259" s="9" t="str">
        <f>zaaktype!D130</f>
        <v>WP basis</v>
      </c>
      <c r="M259" s="9" t="str">
        <f>zaaktype!E130</f>
        <v>WP basis</v>
      </c>
    </row>
    <row r="260" spans="1:13" ht="20.25" hidden="1">
      <c r="A260" s="28" t="str">
        <f>zaaktype!A131&amp;" ["&amp;zaaktype!B131&amp;"]  \"&amp;B260</f>
        <v>4.01.14 [Klachten]  \klachtafhandeling en locatiebezoek nav klacht/melding/ongewoon voorval binnen kantoortijd</v>
      </c>
      <c r="B260" s="28" t="str">
        <f>zaaktype!C131</f>
        <v>klachtafhandeling en locatiebezoek nav klacht/melding/ongewoon voorval binnen kantoortijd</v>
      </c>
      <c r="D260" s="8" t="str">
        <f>zaaktype!G131</f>
        <v>CHZ_KLA</v>
      </c>
      <c r="E260" s="8" t="str">
        <f>zaaktype!H131</f>
        <v>AA.02.06.03</v>
      </c>
      <c r="F260" s="31">
        <f>zaaktype!I131</f>
        <v>0</v>
      </c>
      <c r="G260" s="31" t="str">
        <f>zaaktype!K131</f>
        <v>IZIS of Squit</v>
      </c>
      <c r="H260" s="54" t="str">
        <f>zaaktype!F131</f>
        <v>€ 89,-/h</v>
      </c>
      <c r="I260" s="9" t="str">
        <f>zaaktype!L131</f>
        <v>zelf invullen</v>
      </c>
      <c r="L260" s="9" t="str">
        <f>zaaktype!D131</f>
        <v>Verzoek</v>
      </c>
      <c r="M260" s="9" t="str">
        <f>zaaktype!E131</f>
        <v>Verzoek</v>
      </c>
    </row>
    <row r="261" spans="1:13" ht="20.25" hidden="1">
      <c r="A261" s="28" t="str">
        <f>zaaktype!A132&amp;" ["&amp;zaaktype!B132&amp;"]  \"&amp;B261</f>
        <v>4.01.15 [Klachten]  \klachtafhandeling en locatiebezoek nav klacht/melding/ongewoon voorval buiten kantoortijd (consignatiedienst)</v>
      </c>
      <c r="B261" s="28" t="str">
        <f>zaaktype!C132</f>
        <v>klachtafhandeling en locatiebezoek nav klacht/melding/ongewoon voorval buiten kantoortijd (consignatiedienst)</v>
      </c>
      <c r="D261" s="8" t="str">
        <f>zaaktype!G132</f>
        <v>CHZ_KLA</v>
      </c>
      <c r="E261" s="8" t="str">
        <f>zaaktype!H132</f>
        <v>AA.02.06.03</v>
      </c>
      <c r="F261" s="31">
        <f>zaaktype!I132</f>
        <v>0</v>
      </c>
      <c r="G261" s="31" t="str">
        <f>zaaktype!K132</f>
        <v>IZIS of Squit</v>
      </c>
      <c r="H261" s="54" t="str">
        <f>zaaktype!F132</f>
        <v>€ 113,-/h</v>
      </c>
      <c r="I261" s="9" t="str">
        <f>zaaktype!L132</f>
        <v>zelf invullen</v>
      </c>
      <c r="L261" s="9" t="str">
        <f>zaaktype!D132</f>
        <v>Verzoek</v>
      </c>
      <c r="M261" s="9" t="str">
        <f>zaaktype!E132</f>
        <v>Verzoek</v>
      </c>
    </row>
    <row r="262" spans="1:13" ht="20.25" hidden="1">
      <c r="A262" s="28" t="str">
        <f>zaaktype!A133&amp;" ["&amp;zaaktype!B133&amp;"]  \"&amp;B262</f>
        <v>6.02.17 [Advies RO]  \Verzoek hogere waarde ikv RO (geluid)</v>
      </c>
      <c r="B262" s="28" t="str">
        <f>zaaktype!C133</f>
        <v>Verzoek hogere waarde ikv RO (geluid)</v>
      </c>
      <c r="D262" s="8" t="str">
        <f>zaaktype!G133</f>
        <v>HZ_ADV_OV</v>
      </c>
      <c r="E262" s="8" t="str">
        <f>zaaktype!H133</f>
        <v>AA.02.10.07</v>
      </c>
      <c r="F262" s="31">
        <f>zaaktype!I133</f>
        <v>0</v>
      </c>
      <c r="G262" s="31" t="str">
        <f>zaaktype!K133</f>
        <v>IZIS</v>
      </c>
      <c r="H262" s="54" t="str">
        <f>zaaktype!F133</f>
        <v>€ 104,-/h</v>
      </c>
      <c r="I262" s="9" t="str">
        <f>zaaktype!L133</f>
        <v>zelf invullen</v>
      </c>
      <c r="L262" s="9" t="str">
        <f>zaaktype!D133</f>
        <v>Verzoek</v>
      </c>
      <c r="M262" s="9" t="str">
        <f>zaaktype!E133</f>
        <v>Verzoek</v>
      </c>
    </row>
    <row r="263" spans="1:13" ht="20.25" hidden="1">
      <c r="A263" s="28" t="str">
        <f>zaaktype!A134&amp;" ["&amp;zaaktype!B134&amp;"]  \"&amp;B263</f>
        <v>6.02.22 [Advies RO]  \Advies of opstellen milieuparagraaf voor ruimtelijke ontwikkeling</v>
      </c>
      <c r="B263" s="28" t="str">
        <f>zaaktype!C134</f>
        <v>Advies of opstellen milieuparagraaf voor ruimtelijke ontwikkeling</v>
      </c>
      <c r="D263" s="8" t="str">
        <f>zaaktype!G134</f>
        <v>HZ_ADV_OV</v>
      </c>
      <c r="E263" s="8" t="str">
        <f>zaaktype!H134</f>
        <v>AA.02.10.07</v>
      </c>
      <c r="F263" s="31">
        <f>zaaktype!I134</f>
        <v>0</v>
      </c>
      <c r="G263" s="31" t="str">
        <f>zaaktype!K134</f>
        <v>IZIS</v>
      </c>
      <c r="H263" s="54" t="str">
        <f>zaaktype!F134</f>
        <v>€ 104,-/h</v>
      </c>
      <c r="I263" s="9" t="str">
        <f>zaaktype!L134</f>
        <v>zelf invullen</v>
      </c>
      <c r="L263" s="9" t="str">
        <f>zaaktype!D134</f>
        <v>Verzoek</v>
      </c>
      <c r="M263" s="9" t="str">
        <f>zaaktype!E134</f>
        <v>Verzoek</v>
      </c>
    </row>
    <row r="264" spans="1:13" ht="20.25" hidden="1">
      <c r="A264" s="28" t="str">
        <f>zaaktype!A135&amp;" ["&amp;zaaktype!B135&amp;"]  \"&amp;B264</f>
        <v>6.03.03 [Advies omgevingskwaliteit]  \Opstellen milieu-effectrapportage</v>
      </c>
      <c r="B264" s="28" t="str">
        <f>zaaktype!C135</f>
        <v>Opstellen milieu-effectrapportage</v>
      </c>
      <c r="D264" s="8" t="str">
        <f>zaaktype!G135</f>
        <v>HZ_MER</v>
      </c>
      <c r="E264" s="8" t="str">
        <f>zaaktype!H135</f>
        <v>AA.02.12.04</v>
      </c>
      <c r="F264" s="31">
        <f>zaaktype!I135</f>
        <v>0</v>
      </c>
      <c r="G264" s="31" t="str">
        <f>zaaktype!K135</f>
        <v>IZIS</v>
      </c>
      <c r="H264" s="54" t="str">
        <f>zaaktype!F135</f>
        <v>€ 104,-/h</v>
      </c>
      <c r="I264" s="9" t="str">
        <f>zaaktype!L135</f>
        <v>zelf invullen</v>
      </c>
      <c r="L264" s="9" t="str">
        <f>zaaktype!D135</f>
        <v>Verzoek</v>
      </c>
      <c r="M264" s="9" t="str">
        <f>zaaktype!E135</f>
        <v>Verzoek</v>
      </c>
    </row>
    <row r="265" spans="1:13" ht="20.25" hidden="1">
      <c r="A265" s="28" t="str">
        <f>zaaktype!A136&amp;" ["&amp;zaaktype!B136&amp;"]  \"&amp;B265</f>
        <v>6.03.10 [Advies omgevingskwaliteit]  \Advies natuur en landschap</v>
      </c>
      <c r="B265" s="28" t="str">
        <f>zaaktype!C136</f>
        <v>Advies natuur en landschap</v>
      </c>
      <c r="D265" s="8" t="str">
        <f>zaaktype!G136</f>
        <v>ADV_Overig</v>
      </c>
      <c r="E265" s="8" t="str">
        <f>zaaktype!H136</f>
        <v>AA.03.06</v>
      </c>
      <c r="F265" s="31">
        <f>zaaktype!I136</f>
        <v>0</v>
      </c>
      <c r="G265" s="31" t="str">
        <f>zaaktype!K136</f>
        <v>IZIS</v>
      </c>
      <c r="H265" s="54" t="str">
        <f>zaaktype!F136</f>
        <v>€ 104,-/h</v>
      </c>
      <c r="I265" s="9" t="str">
        <f>zaaktype!L136</f>
        <v>zelf invullen</v>
      </c>
      <c r="L265" s="9" t="str">
        <f>zaaktype!D136</f>
        <v>Verzoek</v>
      </c>
      <c r="M265" s="9" t="str">
        <f>zaaktype!E136</f>
        <v>Verzoek</v>
      </c>
    </row>
    <row r="266" spans="1:13" ht="20.25" hidden="1">
      <c r="A266" s="28" t="str">
        <f>zaaktype!A137&amp;" ["&amp;zaaktype!B137&amp;"]  \"&amp;B266</f>
        <v>6.03.11 [Advies omgevingskwaliteit]  \Procesbegeleiding aanpak knelpunten tussen bedrijf en omgeving</v>
      </c>
      <c r="B266" s="28" t="str">
        <f>zaaktype!C137</f>
        <v>Procesbegeleiding aanpak knelpunten tussen bedrijf en omgeving</v>
      </c>
      <c r="D266" s="8" t="str">
        <f>zaaktype!G137</f>
        <v>ADV_Overig</v>
      </c>
      <c r="E266" s="8" t="str">
        <f>zaaktype!H137</f>
        <v>AA.03.06</v>
      </c>
      <c r="F266" s="31">
        <f>zaaktype!I137</f>
        <v>0</v>
      </c>
      <c r="G266" s="31" t="str">
        <f>zaaktype!K137</f>
        <v>IZIS</v>
      </c>
      <c r="H266" s="54" t="str">
        <f>zaaktype!F137</f>
        <v>€ 113,-/h</v>
      </c>
      <c r="I266" s="9" t="str">
        <f>zaaktype!L137</f>
        <v>zelf invullen</v>
      </c>
      <c r="L266" s="9" t="str">
        <f>zaaktype!D137</f>
        <v>Verzoek</v>
      </c>
      <c r="M266" s="9" t="str">
        <f>zaaktype!E137</f>
        <v>Verzoek</v>
      </c>
    </row>
    <row r="267" spans="1:13" ht="20.25" hidden="1">
      <c r="A267" s="28" t="str">
        <f>zaaktype!A138&amp;" ["&amp;zaaktype!B138&amp;"]  \"&amp;B267</f>
        <v>6.04.01 [Archeologie]  \Hoogwaardig advies archeologie</v>
      </c>
      <c r="B267" s="28" t="str">
        <f>zaaktype!C138</f>
        <v>Hoogwaardig advies archeologie</v>
      </c>
      <c r="D267" s="8" t="str">
        <f>zaaktype!G138</f>
        <v>ADV_Overig</v>
      </c>
      <c r="E267" s="8" t="str">
        <f>zaaktype!H138</f>
        <v>AA.03.06</v>
      </c>
      <c r="F267" s="31">
        <f>zaaktype!I138</f>
        <v>0</v>
      </c>
      <c r="G267" s="31" t="str">
        <f>zaaktype!K138</f>
        <v>IZIS</v>
      </c>
      <c r="H267" s="54" t="str">
        <f>zaaktype!F138</f>
        <v>€ 113,-/h</v>
      </c>
      <c r="I267" s="9" t="str">
        <f>zaaktype!L138</f>
        <v>zelf invullen</v>
      </c>
      <c r="L267" s="9" t="str">
        <f>zaaktype!D138</f>
        <v>Verzoek</v>
      </c>
      <c r="M267" s="9" t="str">
        <f>zaaktype!E138</f>
        <v>Verzoek</v>
      </c>
    </row>
    <row r="268" spans="1:13" ht="20.25" hidden="1">
      <c r="A268" s="28" t="str">
        <f>zaaktype!A139&amp;" ["&amp;zaaktype!B139&amp;"]  \"&amp;B268</f>
        <v>6.04.02 [Archeologie]  \Specialistisch advies archeologie</v>
      </c>
      <c r="B268" s="28" t="str">
        <f>zaaktype!C139</f>
        <v>Specialistisch advies archeologie</v>
      </c>
      <c r="D268" s="8" t="str">
        <f>zaaktype!G139</f>
        <v>ADV_Overig</v>
      </c>
      <c r="E268" s="8" t="str">
        <f>zaaktype!H139</f>
        <v>AA.03.06</v>
      </c>
      <c r="F268" s="31">
        <f>zaaktype!I139</f>
        <v>0</v>
      </c>
      <c r="G268" s="31" t="str">
        <f>zaaktype!K139</f>
        <v>IZIS</v>
      </c>
      <c r="H268" s="54" t="str">
        <f>zaaktype!F139</f>
        <v>€ 98,-/h</v>
      </c>
      <c r="I268" s="9" t="str">
        <f>zaaktype!L139</f>
        <v>zelf invullen</v>
      </c>
      <c r="L268" s="9" t="str">
        <f>zaaktype!D139</f>
        <v>Verzoek</v>
      </c>
      <c r="M268" s="9" t="str">
        <f>zaaktype!E139</f>
        <v>Verzoek</v>
      </c>
    </row>
    <row r="269" spans="1:13" ht="20.25" hidden="1">
      <c r="A269" s="28" t="str">
        <f>zaaktype!A140&amp;" ["&amp;zaaktype!B140&amp;"]  \"&amp;B269</f>
        <v>6.04.03 [Archeologie]  \Beoordeling programma van eisen</v>
      </c>
      <c r="B269" s="28" t="str">
        <f>zaaktype!C140</f>
        <v>Beoordeling programma van eisen</v>
      </c>
      <c r="D269" s="8" t="str">
        <f>zaaktype!G140</f>
        <v>ADV_Overig</v>
      </c>
      <c r="E269" s="8" t="str">
        <f>zaaktype!H140</f>
        <v>AA.03.06</v>
      </c>
      <c r="F269" s="31">
        <f>zaaktype!I140</f>
        <v>0</v>
      </c>
      <c r="G269" s="31" t="str">
        <f>zaaktype!K140</f>
        <v>IZIS</v>
      </c>
      <c r="H269" s="54" t="str">
        <f>zaaktype!F140</f>
        <v>€ 113,-/h</v>
      </c>
      <c r="I269" s="9" t="str">
        <f>zaaktype!L140</f>
        <v>zelf invullen</v>
      </c>
      <c r="L269" s="9" t="str">
        <f>zaaktype!D140</f>
        <v>Verzoek</v>
      </c>
      <c r="M269" s="9" t="str">
        <f>zaaktype!E140</f>
        <v>Verzoek</v>
      </c>
    </row>
    <row r="270" spans="1:13" ht="20.25" hidden="1">
      <c r="A270" s="28" t="str">
        <f>zaaktype!A141&amp;" ["&amp;zaaktype!B141&amp;"]  \"&amp;B270</f>
        <v>6.04.04 [Archeologie]  \Beoordeling archeologische rapportages BO en IVO-O</v>
      </c>
      <c r="B270" s="28" t="str">
        <f>zaaktype!C141</f>
        <v>Beoordeling archeologische rapportages BO en IVO-O</v>
      </c>
      <c r="D270" s="8" t="str">
        <f>zaaktype!G141</f>
        <v>ADV_Overig</v>
      </c>
      <c r="E270" s="8" t="str">
        <f>zaaktype!H141</f>
        <v>AA.03.06</v>
      </c>
      <c r="F270" s="31">
        <f>zaaktype!I141</f>
        <v>0</v>
      </c>
      <c r="G270" s="31" t="str">
        <f>zaaktype!K141</f>
        <v>IZIS</v>
      </c>
      <c r="H270" s="54" t="str">
        <f>zaaktype!F141</f>
        <v>€ 113,-/h</v>
      </c>
      <c r="I270" s="9" t="str">
        <f>zaaktype!L141</f>
        <v>zelf invullen</v>
      </c>
      <c r="L270" s="9" t="str">
        <f>zaaktype!D141</f>
        <v>Verzoek</v>
      </c>
      <c r="M270" s="9" t="str">
        <f>zaaktype!E141</f>
        <v>Verzoek</v>
      </c>
    </row>
    <row r="271" spans="1:13" ht="20.25" hidden="1">
      <c r="A271" s="28" t="str">
        <f>zaaktype!A142&amp;" ["&amp;zaaktype!B142&amp;"]  \"&amp;B271</f>
        <v>6.04.05 [Archeologie]  \Beoordeling archeologische rapportages IVO-P en DO</v>
      </c>
      <c r="B271" s="28" t="str">
        <f>zaaktype!C142</f>
        <v>Beoordeling archeologische rapportages IVO-P en DO</v>
      </c>
      <c r="D271" s="8" t="str">
        <f>zaaktype!G142</f>
        <v>ADV_Overig</v>
      </c>
      <c r="E271" s="8" t="str">
        <f>zaaktype!H142</f>
        <v>AA.03.06</v>
      </c>
      <c r="F271" s="31">
        <f>zaaktype!I142</f>
        <v>0</v>
      </c>
      <c r="G271" s="31" t="str">
        <f>zaaktype!K142</f>
        <v>IZIS</v>
      </c>
      <c r="H271" s="54" t="str">
        <f>zaaktype!F142</f>
        <v>€ 113,-/h</v>
      </c>
      <c r="I271" s="9" t="str">
        <f>zaaktype!L142</f>
        <v>zelf invullen</v>
      </c>
      <c r="L271" s="9" t="str">
        <f>zaaktype!D142</f>
        <v>Verzoek</v>
      </c>
      <c r="M271" s="9" t="str">
        <f>zaaktype!E142</f>
        <v>Verzoek</v>
      </c>
    </row>
    <row r="272" spans="1:13" ht="20.25" hidden="1">
      <c r="A272" s="28" t="str">
        <f>zaaktype!A143&amp;" ["&amp;zaaktype!B143&amp;"]  \"&amp;B272</f>
        <v>6.05.01 [Welstand/monumentenzorg]  \Commissiebijeenkomsten-basis</v>
      </c>
      <c r="B272" s="28" t="str">
        <f>zaaktype!C143</f>
        <v>Commissiebijeenkomsten-basis</v>
      </c>
      <c r="D272" s="8" t="str">
        <f>zaaktype!G143</f>
        <v>ADV_Overig</v>
      </c>
      <c r="E272" s="8" t="str">
        <f>zaaktype!H143</f>
        <v>AA.03.06</v>
      </c>
      <c r="F272" s="31">
        <f>zaaktype!I143</f>
        <v>0</v>
      </c>
      <c r="G272" s="31" t="str">
        <f>zaaktype!K143</f>
        <v>IZIS</v>
      </c>
      <c r="H272" s="54" t="str">
        <f>zaaktype!F143</f>
        <v>€ 104,-/h</v>
      </c>
      <c r="I272" s="9" t="str">
        <f>zaaktype!L143</f>
        <v>zelf invullen</v>
      </c>
      <c r="L272" s="9" t="str">
        <f>zaaktype!D143</f>
        <v>Verzoek</v>
      </c>
      <c r="M272" s="9" t="str">
        <f>zaaktype!E143</f>
        <v>Verzoek</v>
      </c>
    </row>
    <row r="273" spans="1:13" ht="20.25" hidden="1">
      <c r="A273" s="28" t="str">
        <f>zaaktype!A144&amp;" ["&amp;zaaktype!B144&amp;"]  \"&amp;B273</f>
        <v>6.05.02 [Welstand/monumentenzorg]  \Commissiebijeenkomsten-advies</v>
      </c>
      <c r="B273" s="28" t="str">
        <f>zaaktype!C144</f>
        <v>Commissiebijeenkomsten-advies</v>
      </c>
      <c r="D273" s="8" t="str">
        <f>zaaktype!G144</f>
        <v>ADV_Overig</v>
      </c>
      <c r="E273" s="8" t="str">
        <f>zaaktype!H144</f>
        <v>AA.03.06</v>
      </c>
      <c r="F273" s="31">
        <f>zaaktype!I144</f>
        <v>0</v>
      </c>
      <c r="G273" s="31" t="str">
        <f>zaaktype!K144</f>
        <v>IZIS</v>
      </c>
      <c r="H273" s="54" t="str">
        <f>zaaktype!F144</f>
        <v>€ 104,-/h</v>
      </c>
      <c r="I273" s="9" t="str">
        <f>zaaktype!L144</f>
        <v>zelf invullen</v>
      </c>
      <c r="L273" s="9" t="str">
        <f>zaaktype!D144</f>
        <v>Verzoek</v>
      </c>
      <c r="M273" s="9" t="str">
        <f>zaaktype!E144</f>
        <v>Verzoek</v>
      </c>
    </row>
    <row r="274" spans="1:13" ht="20.25" hidden="1">
      <c r="A274" s="28" t="str">
        <f>zaaktype!A145&amp;" ["&amp;zaaktype!B145&amp;"]  \"&amp;B274</f>
        <v>6.05.03 [Welstand/monumentenzorg]  \Opstellen adviezen</v>
      </c>
      <c r="B274" s="28" t="str">
        <f>zaaktype!C145</f>
        <v>Opstellen adviezen</v>
      </c>
      <c r="D274" s="8" t="str">
        <f>zaaktype!G145</f>
        <v>ADV_Overig</v>
      </c>
      <c r="E274" s="8" t="str">
        <f>zaaktype!H145</f>
        <v>AA.03.06</v>
      </c>
      <c r="F274" s="31">
        <f>zaaktype!I145</f>
        <v>0</v>
      </c>
      <c r="G274" s="31" t="str">
        <f>zaaktype!K145</f>
        <v>IZIS</v>
      </c>
      <c r="H274" s="54" t="str">
        <f>zaaktype!F145</f>
        <v>€ 104,-/h</v>
      </c>
      <c r="I274" s="9" t="str">
        <f>zaaktype!L145</f>
        <v>zelf invullen</v>
      </c>
      <c r="L274" s="9" t="str">
        <f>zaaktype!D145</f>
        <v>Verzoek</v>
      </c>
      <c r="M274" s="9" t="str">
        <f>zaaktype!E145</f>
        <v>Verzoek</v>
      </c>
    </row>
    <row r="275" spans="1:13" ht="20.25" hidden="1">
      <c r="A275" s="28" t="str">
        <f>zaaktype!A146&amp;" ["&amp;zaaktype!B146&amp;"]  \"&amp;B275</f>
        <v>6.05.04 [Welstand/monumentenzorg]  \Beoordeling adviezen derden</v>
      </c>
      <c r="B275" s="28" t="str">
        <f>zaaktype!C146</f>
        <v>Beoordeling adviezen derden</v>
      </c>
      <c r="D275" s="8" t="str">
        <f>zaaktype!G146</f>
        <v>ADV_Overig</v>
      </c>
      <c r="E275" s="8" t="str">
        <f>zaaktype!H146</f>
        <v>AA.03.06</v>
      </c>
      <c r="F275" s="31">
        <f>zaaktype!I146</f>
        <v>0</v>
      </c>
      <c r="G275" s="31" t="str">
        <f>zaaktype!K146</f>
        <v>IZIS</v>
      </c>
      <c r="H275" s="54" t="str">
        <f>zaaktype!F146</f>
        <v>€ 104,-/h</v>
      </c>
      <c r="I275" s="9" t="str">
        <f>zaaktype!L146</f>
        <v>zelf invullen</v>
      </c>
      <c r="L275" s="9" t="str">
        <f>zaaktype!D146</f>
        <v>Verzoek</v>
      </c>
      <c r="M275" s="9" t="str">
        <f>zaaktype!E146</f>
        <v>Verzoek</v>
      </c>
    </row>
    <row r="276" spans="1:13" ht="20.25" hidden="1">
      <c r="A276" s="28" t="str">
        <f>zaaktype!A147&amp;" ["&amp;zaaktype!B147&amp;"]  \"&amp;B276</f>
        <v>6.05.05 [Welstand/monumentenzorg]  \Administratieve ondersteuning</v>
      </c>
      <c r="B276" s="28" t="str">
        <f>zaaktype!C147</f>
        <v>Administratieve ondersteuning</v>
      </c>
      <c r="D276" s="8" t="str">
        <f>zaaktype!G147</f>
        <v>ADV_Overig</v>
      </c>
      <c r="E276" s="8" t="str">
        <f>zaaktype!H147</f>
        <v>AA.03.06</v>
      </c>
      <c r="F276" s="31">
        <f>zaaktype!I147</f>
        <v>0</v>
      </c>
      <c r="G276" s="31" t="str">
        <f>zaaktype!K147</f>
        <v>IZIS</v>
      </c>
      <c r="H276" s="54" t="str">
        <f>zaaktype!F147</f>
        <v>€ 76,-/h</v>
      </c>
      <c r="I276" s="9" t="str">
        <f>zaaktype!L147</f>
        <v>zelf invullen</v>
      </c>
      <c r="L276" s="9" t="str">
        <f>zaaktype!D147</f>
        <v>Verzoek</v>
      </c>
      <c r="M276" s="9" t="str">
        <f>zaaktype!E147</f>
        <v>Verzoek</v>
      </c>
    </row>
    <row r="277" spans="1:13" ht="20.25" hidden="1">
      <c r="A277" s="28" t="str">
        <f>zaaktype!A148&amp;" ["&amp;zaaktype!B148&amp;"]  \"&amp;B277</f>
        <v>6.06.01 [Plattelandsontwikkeling]  \Hoogwaardig advies plattelandsontwikkeling</v>
      </c>
      <c r="B277" s="28" t="str">
        <f>zaaktype!C148</f>
        <v>Hoogwaardig advies plattelandsontwikkeling</v>
      </c>
      <c r="D277" s="8" t="str">
        <f>zaaktype!G148</f>
        <v>ADV_Overig</v>
      </c>
      <c r="E277" s="8" t="str">
        <f>zaaktype!H148</f>
        <v>AA.03.06</v>
      </c>
      <c r="F277" s="31">
        <f>zaaktype!I148</f>
        <v>0</v>
      </c>
      <c r="G277" s="31" t="str">
        <f>zaaktype!K148</f>
        <v>IZIS</v>
      </c>
      <c r="H277" s="54" t="str">
        <f>zaaktype!F148</f>
        <v>€ 113,-/h</v>
      </c>
      <c r="I277" s="9" t="str">
        <f>zaaktype!L148</f>
        <v>zelf invullen</v>
      </c>
      <c r="L277" s="9" t="str">
        <f>zaaktype!D148</f>
        <v>Verzoek</v>
      </c>
      <c r="M277" s="9" t="str">
        <f>zaaktype!E148</f>
        <v>Verzoek</v>
      </c>
    </row>
    <row r="278" spans="1:13" ht="20.25" hidden="1">
      <c r="A278" s="28" t="str">
        <f>zaaktype!A149&amp;" ["&amp;zaaktype!B149&amp;"]  \"&amp;B278</f>
        <v>6.06.02 [Plattelandsontwikkeling]  \Advies plattelandsontwikkeling</v>
      </c>
      <c r="B278" s="28" t="str">
        <f>zaaktype!C149</f>
        <v>Advies plattelandsontwikkeling</v>
      </c>
      <c r="D278" s="8" t="str">
        <f>zaaktype!G149</f>
        <v>ADV_Overig</v>
      </c>
      <c r="E278" s="8" t="str">
        <f>zaaktype!H149</f>
        <v>AA.03.06</v>
      </c>
      <c r="F278" s="31">
        <f>zaaktype!I149</f>
        <v>0</v>
      </c>
      <c r="G278" s="31" t="str">
        <f>zaaktype!K149</f>
        <v>IZIS</v>
      </c>
      <c r="H278" s="54" t="str">
        <f>zaaktype!F149</f>
        <v>€ 104,-/h</v>
      </c>
      <c r="I278" s="9" t="str">
        <f>zaaktype!L149</f>
        <v>zelf invullen</v>
      </c>
      <c r="L278" s="9" t="str">
        <f>zaaktype!D149</f>
        <v>Verzoek</v>
      </c>
      <c r="M278" s="9" t="str">
        <f>zaaktype!E149</f>
        <v>Verzoek</v>
      </c>
    </row>
    <row r="279" spans="1:13" ht="20.25" hidden="1">
      <c r="A279" s="28" t="str">
        <f>zaaktype!A150&amp;" ["&amp;zaaktype!B150&amp;"]  \"&amp;B279</f>
        <v>6.06.03 [Plattelandsontwikkeling]  \Technische advisering en begeleiding projecten</v>
      </c>
      <c r="B279" s="28" t="str">
        <f>zaaktype!C150</f>
        <v>Technische advisering en begeleiding projecten</v>
      </c>
      <c r="D279" s="8" t="str">
        <f>zaaktype!G150</f>
        <v>ADV_Overig</v>
      </c>
      <c r="E279" s="8" t="str">
        <f>zaaktype!H150</f>
        <v>AA.03.06</v>
      </c>
      <c r="F279" s="31">
        <f>zaaktype!I150</f>
        <v>0</v>
      </c>
      <c r="G279" s="31" t="str">
        <f>zaaktype!K150</f>
        <v>IZIS</v>
      </c>
      <c r="H279" s="54" t="str">
        <f>zaaktype!F150</f>
        <v>€ 94,-/h</v>
      </c>
      <c r="I279" s="9" t="str">
        <f>zaaktype!L150</f>
        <v>zelf invullen</v>
      </c>
      <c r="L279" s="9" t="str">
        <f>zaaktype!D150</f>
        <v>Verzoek</v>
      </c>
      <c r="M279" s="9" t="str">
        <f>zaaktype!E150</f>
        <v>Verzoek</v>
      </c>
    </row>
    <row r="280" spans="1:13" ht="20.25" hidden="1">
      <c r="A280" s="28" t="str">
        <f>zaaktype!A151&amp;" ["&amp;zaaktype!B151&amp;"]  \"&amp;B280</f>
        <v>7.05.01 [Communicatie]  \Communicatiestrategie en -advies</v>
      </c>
      <c r="B280" s="28" t="str">
        <f>zaaktype!C151</f>
        <v>Communicatiestrategie en -advies</v>
      </c>
      <c r="D280" s="8" t="str">
        <f>zaaktype!G151</f>
        <v>ADV_Overig</v>
      </c>
      <c r="E280" s="8" t="str">
        <f>zaaktype!H151</f>
        <v>AA.03.06</v>
      </c>
      <c r="F280" s="31">
        <f>zaaktype!I151</f>
        <v>0</v>
      </c>
      <c r="G280" s="31" t="str">
        <f>zaaktype!K151</f>
        <v>IZIS</v>
      </c>
      <c r="H280" s="54" t="str">
        <f>zaaktype!F151</f>
        <v>€ 104,-/h</v>
      </c>
      <c r="I280" s="9" t="str">
        <f>zaaktype!L151</f>
        <v>zelf invullen</v>
      </c>
      <c r="L280" s="9" t="str">
        <f>zaaktype!D151</f>
        <v>Verzoek</v>
      </c>
      <c r="M280" s="9" t="str">
        <f>zaaktype!E151</f>
        <v>Verzoek</v>
      </c>
    </row>
    <row r="281" spans="1:13" ht="20.25" hidden="1">
      <c r="A281" s="28" t="str">
        <f>zaaktype!A152&amp;" ["&amp;zaaktype!B152&amp;"]  \"&amp;B281</f>
        <v>7.05.02 [Communicatie]  \Communicatieuitvoering en -ondersteuning</v>
      </c>
      <c r="B281" s="28" t="str">
        <f>zaaktype!C152</f>
        <v>Communicatieuitvoering en -ondersteuning</v>
      </c>
      <c r="D281" s="8" t="str">
        <f>zaaktype!G152</f>
        <v>ADV_Overig</v>
      </c>
      <c r="E281" s="8" t="str">
        <f>zaaktype!H152</f>
        <v>AA.03.06</v>
      </c>
      <c r="F281" s="31">
        <f>zaaktype!I152</f>
        <v>0</v>
      </c>
      <c r="G281" s="31" t="str">
        <f>zaaktype!K152</f>
        <v>IZIS</v>
      </c>
      <c r="H281" s="54" t="str">
        <f>zaaktype!F152</f>
        <v>€ 94,-/h</v>
      </c>
      <c r="I281" s="9" t="str">
        <f>zaaktype!L152</f>
        <v>zelf invullen</v>
      </c>
      <c r="L281" s="9" t="str">
        <f>zaaktype!D152</f>
        <v>Verzoek</v>
      </c>
      <c r="M281" s="9" t="str">
        <f>zaaktype!E152</f>
        <v>Verzoek</v>
      </c>
    </row>
    <row r="282" spans="1:13" ht="20.25" hidden="1">
      <c r="A282" s="28" t="str">
        <f>zaaktype!A153&amp;" ["&amp;zaaktype!B153&amp;"]  \"&amp;B282</f>
        <v>9.01.06 [Bodem ]  \Advies (water)bodemonderzoeken en -sanering / advies bodem Wbb</v>
      </c>
      <c r="B282" s="28" t="str">
        <f>zaaktype!C153</f>
        <v>Advies (water)bodemonderzoeken en -sanering / advies bodem Wbb</v>
      </c>
      <c r="D282" s="8" t="str">
        <f>zaaktype!G153</f>
        <v>HZ_ADV</v>
      </c>
      <c r="E282" s="8" t="str">
        <f>zaaktype!H153</f>
        <v>AA.02.04.01</v>
      </c>
      <c r="F282" s="31">
        <f>zaaktype!I153</f>
        <v>0</v>
      </c>
      <c r="G282" s="31" t="str">
        <f>zaaktype!K153</f>
        <v>Squit</v>
      </c>
      <c r="H282" s="54" t="str">
        <f>zaaktype!F153</f>
        <v>€ 104,-/h</v>
      </c>
      <c r="I282" s="9" t="str">
        <f>zaaktype!L153</f>
        <v>zelf invullen</v>
      </c>
      <c r="L282" s="9" t="str">
        <f>zaaktype!D153</f>
        <v>Verzoek</v>
      </c>
      <c r="M282" s="9" t="str">
        <f>zaaktype!E153</f>
        <v>Verzoek</v>
      </c>
    </row>
    <row r="283" spans="1:13" ht="20.25" hidden="1">
      <c r="A283" s="28" t="str">
        <f>zaaktype!A154&amp;" ["&amp;zaaktype!B154&amp;"]  \"&amp;B283</f>
        <v>9.02.10  [Bodem]  \WBB Beschikking Ernst/Spoed</v>
      </c>
      <c r="B283" s="28" t="str">
        <f>zaaktype!C154</f>
        <v>WBB Beschikking Ernst/Spoed</v>
      </c>
      <c r="D283" s="8" t="str">
        <f>zaaktype!G154</f>
        <v>BHZ_BS</v>
      </c>
      <c r="E283" s="8" t="str">
        <f>zaaktype!H154</f>
        <v>AA.02.04.02</v>
      </c>
      <c r="F283" s="31">
        <f>zaaktype!I154</f>
        <v>0</v>
      </c>
      <c r="G283" s="31" t="str">
        <f>zaaktype!K154</f>
        <v>Squit</v>
      </c>
      <c r="H283" s="54" t="str">
        <f>zaaktype!F154</f>
        <v>€ 104,-/h</v>
      </c>
      <c r="I283" s="9">
        <f>zaaktype!L154</f>
        <v>30</v>
      </c>
      <c r="L283" s="9" t="str">
        <f>zaaktype!D154</f>
        <v>Verzoek</v>
      </c>
      <c r="M283" s="9" t="str">
        <f>zaaktype!E154</f>
        <v>Verzoek</v>
      </c>
    </row>
    <row r="284" spans="1:13" ht="20.25" hidden="1">
      <c r="A284" s="28" t="str">
        <f>zaaktype!A155&amp;" ["&amp;zaaktype!B155&amp;"]  \"&amp;B284</f>
        <v>9.02.11 [Bodem]  \WBB Beschikking Saneringsplan</v>
      </c>
      <c r="B284" s="28" t="str">
        <f>zaaktype!C155</f>
        <v>WBB Beschikking Saneringsplan</v>
      </c>
      <c r="D284" s="8" t="str">
        <f>zaaktype!G155</f>
        <v>BHZ_BS</v>
      </c>
      <c r="E284" s="8" t="str">
        <f>zaaktype!H155</f>
        <v>AA.02.04.02</v>
      </c>
      <c r="F284" s="31">
        <f>zaaktype!I155</f>
        <v>0</v>
      </c>
      <c r="G284" s="31" t="str">
        <f>zaaktype!K155</f>
        <v>Squit</v>
      </c>
      <c r="H284" s="54" t="str">
        <f>zaaktype!F155</f>
        <v>€ 104,-/h</v>
      </c>
      <c r="I284" s="9">
        <f>zaaktype!L155</f>
        <v>30</v>
      </c>
      <c r="L284" s="9" t="str">
        <f>zaaktype!D155</f>
        <v>Verzoek</v>
      </c>
      <c r="M284" s="9" t="str">
        <f>zaaktype!E155</f>
        <v>Verzoek</v>
      </c>
    </row>
    <row r="285" spans="1:13" ht="20.25" hidden="1">
      <c r="A285" s="28" t="str">
        <f>zaaktype!A156&amp;" ["&amp;zaaktype!B156&amp;"]  \"&amp;B285</f>
        <v>9.02.12 [Bodem]  \WBB Beschikking Ernst/Spoed en Saneringsplan</v>
      </c>
      <c r="B285" s="28" t="str">
        <f>zaaktype!C156</f>
        <v>WBB Beschikking Ernst/Spoed en Saneringsplan</v>
      </c>
      <c r="D285" s="8" t="str">
        <f>zaaktype!G156</f>
        <v>BHZ_BS</v>
      </c>
      <c r="E285" s="8" t="str">
        <f>zaaktype!H156</f>
        <v>AA.02.04.02</v>
      </c>
      <c r="F285" s="31">
        <f>zaaktype!I156</f>
        <v>0</v>
      </c>
      <c r="G285" s="31" t="str">
        <f>zaaktype!K156</f>
        <v>Squit</v>
      </c>
      <c r="H285" s="54" t="str">
        <f>zaaktype!F156</f>
        <v>€ 104,-/h</v>
      </c>
      <c r="I285" s="9">
        <f>zaaktype!L156</f>
        <v>40</v>
      </c>
      <c r="L285" s="9" t="str">
        <f>zaaktype!D156</f>
        <v>Verzoek</v>
      </c>
      <c r="M285" s="9" t="str">
        <f>zaaktype!E156</f>
        <v>Verzoek</v>
      </c>
    </row>
    <row r="286" spans="1:13" ht="20.25" hidden="1">
      <c r="A286" s="28" t="str">
        <f>zaaktype!A157&amp;" ["&amp;zaaktype!B157&amp;"]  \"&amp;B286</f>
        <v>9.02.13 [Bodem]  \Beoordelen Plan van Aanpak</v>
      </c>
      <c r="B286" s="28" t="str">
        <f>zaaktype!C157</f>
        <v>Beoordelen Plan van Aanpak</v>
      </c>
      <c r="D286" s="8" t="str">
        <f>zaaktype!G157</f>
        <v>BHZ_BO</v>
      </c>
      <c r="E286" s="8" t="str">
        <f>zaaktype!H157</f>
        <v>AA.02.04.03</v>
      </c>
      <c r="F286" s="31">
        <f>zaaktype!I157</f>
        <v>0</v>
      </c>
      <c r="G286" s="31" t="str">
        <f>zaaktype!K157</f>
        <v>Squit</v>
      </c>
      <c r="H286" s="54" t="str">
        <f>zaaktype!F157</f>
        <v>€ 104,-/h</v>
      </c>
      <c r="I286" s="9">
        <f>zaaktype!L157</f>
        <v>7.5</v>
      </c>
      <c r="L286" s="9" t="str">
        <f>zaaktype!D157</f>
        <v>Verzoek</v>
      </c>
      <c r="M286" s="9" t="str">
        <f>zaaktype!E157</f>
        <v>Verzoek</v>
      </c>
    </row>
    <row r="287" spans="1:13" ht="20.25" hidden="1">
      <c r="A287" s="28" t="str">
        <f>zaaktype!A158&amp;" ["&amp;zaaktype!B158&amp;"]  \"&amp;B287</f>
        <v>9.02.15 [Bodem]  \BUS Melding</v>
      </c>
      <c r="B287" s="28" t="str">
        <f>zaaktype!C158</f>
        <v>BUS Melding</v>
      </c>
      <c r="D287" s="8" t="str">
        <f>zaaktype!G158</f>
        <v>BHZ_MLD</v>
      </c>
      <c r="E287" s="8" t="str">
        <f>zaaktype!H158</f>
        <v>AA.02.04.04</v>
      </c>
      <c r="F287" s="31">
        <f>zaaktype!I158</f>
        <v>0</v>
      </c>
      <c r="G287" s="31" t="str">
        <f>zaaktype!K158</f>
        <v>Squit</v>
      </c>
      <c r="H287" s="54" t="str">
        <f>zaaktype!F158</f>
        <v>€ 94,-/h</v>
      </c>
      <c r="I287" s="9">
        <f>zaaktype!L158</f>
        <v>6</v>
      </c>
      <c r="L287" s="9" t="str">
        <f>zaaktype!D158</f>
        <v>Verzoek</v>
      </c>
      <c r="M287" s="9" t="str">
        <f>zaaktype!E158</f>
        <v>Verzoek</v>
      </c>
    </row>
    <row r="288" spans="1:13" ht="20.25" hidden="1">
      <c r="A288" s="28" t="str">
        <f>zaaktype!A159&amp;" ["&amp;zaaktype!B159&amp;"]  \"&amp;B288</f>
        <v>9.02.16 [Bodem]  \Melding art 8.41</v>
      </c>
      <c r="B288" s="28" t="str">
        <f>zaaktype!C159</f>
        <v>Melding art 8.41</v>
      </c>
      <c r="D288" s="8" t="str">
        <f>zaaktype!G159</f>
        <v>BHZ_MLD</v>
      </c>
      <c r="E288" s="8" t="str">
        <f>zaaktype!H159</f>
        <v>AA.02.04.04</v>
      </c>
      <c r="F288" s="31">
        <f>zaaktype!I159</f>
        <v>0</v>
      </c>
      <c r="G288" s="31" t="str">
        <f>zaaktype!K159</f>
        <v>Squit</v>
      </c>
      <c r="H288" s="54" t="str">
        <f>zaaktype!F159</f>
        <v>€ 104,-/h</v>
      </c>
      <c r="I288" s="9" t="str">
        <f>zaaktype!L159</f>
        <v>zelf invullen</v>
      </c>
      <c r="L288" s="9" t="str">
        <f>zaaktype!D159</f>
        <v>Verzoek</v>
      </c>
      <c r="M288" s="9" t="str">
        <f>zaaktype!E159</f>
        <v>Verzoek</v>
      </c>
    </row>
    <row r="289" spans="1:13" ht="20.25" hidden="1">
      <c r="A289" s="28" t="str">
        <f>zaaktype!A160&amp;" ["&amp;zaaktype!B160&amp;"]  \"&amp;B289</f>
        <v>9.02.17 [Bodem]  \Beoordelen nazorg- en monitoringsrapporten</v>
      </c>
      <c r="B289" s="28" t="str">
        <f>zaaktype!C160</f>
        <v>Beoordelen nazorg- en monitoringsrapporten</v>
      </c>
      <c r="D289" s="8" t="str">
        <f>zaaktype!G160</f>
        <v>BHZ_BO</v>
      </c>
      <c r="E289" s="8" t="str">
        <f>zaaktype!H160</f>
        <v>AA.02.04.03</v>
      </c>
      <c r="F289" s="31">
        <f>zaaktype!I160</f>
        <v>0</v>
      </c>
      <c r="G289" s="31" t="str">
        <f>zaaktype!K160</f>
        <v>Squit</v>
      </c>
      <c r="H289" s="54" t="str">
        <f>zaaktype!F160</f>
        <v>€ 104,-/h</v>
      </c>
      <c r="I289" s="9">
        <f>zaaktype!L160</f>
        <v>7.5</v>
      </c>
      <c r="L289" s="9" t="str">
        <f>zaaktype!D160</f>
        <v>Verzoek</v>
      </c>
      <c r="M289" s="9" t="str">
        <f>zaaktype!E160</f>
        <v>Verzoek</v>
      </c>
    </row>
    <row r="290" spans="1:13" ht="20.25" hidden="1">
      <c r="A290" s="28" t="str">
        <f>zaaktype!A161&amp;" ["&amp;zaaktype!B161&amp;"]  \"&amp;B290</f>
        <v>9.02.18 [Bodem]  \Wijziging op Saneringsplan</v>
      </c>
      <c r="B290" s="28" t="str">
        <f>zaaktype!C161</f>
        <v>Wijziging op Saneringsplan</v>
      </c>
      <c r="D290" s="8" t="str">
        <f>zaaktype!G161</f>
        <v>BHZ_BO</v>
      </c>
      <c r="E290" s="8" t="str">
        <f>zaaktype!H161</f>
        <v>AA.02.04.03</v>
      </c>
      <c r="F290" s="31">
        <f>zaaktype!I161</f>
        <v>0</v>
      </c>
      <c r="G290" s="31" t="str">
        <f>zaaktype!K161</f>
        <v>Squit</v>
      </c>
      <c r="H290" s="54" t="str">
        <f>zaaktype!F161</f>
        <v>€ 104,-/h</v>
      </c>
      <c r="I290" s="9" t="str">
        <f>zaaktype!L161</f>
        <v>zelf invullen</v>
      </c>
      <c r="L290" s="9" t="str">
        <f>zaaktype!D161</f>
        <v>Verzoek</v>
      </c>
      <c r="M290" s="9" t="str">
        <f>zaaktype!E161</f>
        <v>Verzoek</v>
      </c>
    </row>
    <row r="291" spans="1:13" ht="20.25" hidden="1">
      <c r="A291" s="28" t="str">
        <f>zaaktype!A162&amp;" ["&amp;zaaktype!B162&amp;"]  \"&amp;B291</f>
        <v>9.02.19 [Bodem]  \Melding lozen buiten inrichtingen / Melding gesloten bodemenergiesystemen</v>
      </c>
      <c r="B291" s="28" t="str">
        <f>zaaktype!C162</f>
        <v>Melding lozen buiten inrichtingen / Melding gesloten bodemenergiesystemen</v>
      </c>
      <c r="D291" s="8" t="str">
        <f>zaaktype!G162</f>
        <v>MLD_LBI</v>
      </c>
      <c r="E291" s="8" t="str">
        <f>zaaktype!H162</f>
        <v>AA.02.08.08</v>
      </c>
      <c r="F291" s="31">
        <f>zaaktype!I162</f>
        <v>0</v>
      </c>
      <c r="G291" s="31" t="str">
        <f>zaaktype!K162</f>
        <v>Squit</v>
      </c>
      <c r="H291" s="54" t="str">
        <f>zaaktype!F162</f>
        <v>€ 94,-/h</v>
      </c>
      <c r="I291" s="9" t="str">
        <f>zaaktype!L162</f>
        <v>zelf invullen</v>
      </c>
      <c r="L291" s="9" t="str">
        <f>zaaktype!D162</f>
        <v>Verzoek</v>
      </c>
      <c r="M291" s="9" t="str">
        <f>zaaktype!E162</f>
        <v>Verzoek</v>
      </c>
    </row>
    <row r="292" spans="1:13" ht="20.25" hidden="1">
      <c r="A292" s="28" t="str">
        <f>zaaktype!A163&amp;" ["&amp;zaaktype!B163&amp;"]  \"&amp;B292</f>
        <v>9.02.20 [Bodem]  \Administratieve en procedurele afhandeling procedures Wbb</v>
      </c>
      <c r="B292" s="28" t="str">
        <f>zaaktype!C163</f>
        <v>Administratieve en procedurele afhandeling procedures Wbb</v>
      </c>
      <c r="D292" s="8" t="str">
        <f>zaaktype!G163</f>
        <v>ADV_Overig</v>
      </c>
      <c r="E292" s="8" t="str">
        <f>zaaktype!H163</f>
        <v>AA.03.06</v>
      </c>
      <c r="F292" s="31">
        <f>zaaktype!I163</f>
        <v>0</v>
      </c>
      <c r="G292" s="31" t="str">
        <f>zaaktype!K163</f>
        <v>IZIS</v>
      </c>
      <c r="H292" s="54" t="str">
        <f>zaaktype!F163</f>
        <v>€ 76,-/h</v>
      </c>
      <c r="I292" s="9" t="str">
        <f>zaaktype!L163</f>
        <v>zelf invullen</v>
      </c>
      <c r="L292" s="9" t="str">
        <f>zaaktype!D163</f>
        <v>Verzoek</v>
      </c>
      <c r="M292" s="9" t="str">
        <f>zaaktype!E163</f>
        <v>Verzoek</v>
      </c>
    </row>
    <row r="293" spans="1:13" ht="20.25" hidden="1">
      <c r="A293" s="28" t="str">
        <f>zaaktype!A164&amp;" ["&amp;zaaktype!B164&amp;"]  \"&amp;B293</f>
        <v>9.02.21 [Bodem]  \Beoordelen plan van aanpak Nieuw geval</v>
      </c>
      <c r="B293" s="28" t="str">
        <f>zaaktype!C164</f>
        <v>Beoordelen plan van aanpak Nieuw geval</v>
      </c>
      <c r="D293" s="8" t="str">
        <f>zaaktype!G164</f>
        <v>BHZ_BO</v>
      </c>
      <c r="E293" s="8" t="str">
        <f>zaaktype!H164</f>
        <v>AA.02.04.03</v>
      </c>
      <c r="F293" s="31">
        <f>zaaktype!I164</f>
        <v>0</v>
      </c>
      <c r="G293" s="31" t="str">
        <f>zaaktype!K164</f>
        <v>Squit</v>
      </c>
      <c r="H293" s="54" t="str">
        <f>zaaktype!F164</f>
        <v>€ 104,-/h</v>
      </c>
      <c r="I293" s="9" t="str">
        <f>zaaktype!L164</f>
        <v>zelf invullen</v>
      </c>
      <c r="L293" s="9" t="str">
        <f>zaaktype!D164</f>
        <v>Verzoek</v>
      </c>
      <c r="M293" s="9" t="str">
        <f>zaaktype!E164</f>
        <v>Verzoek</v>
      </c>
    </row>
    <row r="294" spans="1:13" ht="20.25" hidden="1">
      <c r="A294" s="28" t="str">
        <f>zaaktype!A165&amp;" ["&amp;zaaktype!B165&amp;"]  \"&amp;B294</f>
        <v>9.02.22 [Bodem]  \Evaluatie plan van aanpak</v>
      </c>
      <c r="B294" s="28" t="str">
        <f>zaaktype!C165</f>
        <v>Evaluatie plan van aanpak</v>
      </c>
      <c r="D294" s="8" t="str">
        <f>zaaktype!G165</f>
        <v>BHZ_BO</v>
      </c>
      <c r="E294" s="8" t="str">
        <f>zaaktype!H165</f>
        <v>AA.02.04.03</v>
      </c>
      <c r="F294" s="31">
        <f>zaaktype!I165</f>
        <v>0</v>
      </c>
      <c r="G294" s="31" t="str">
        <f>zaaktype!K165</f>
        <v>Squit</v>
      </c>
      <c r="H294" s="54" t="str">
        <f>zaaktype!F165</f>
        <v>€ 104,-/h</v>
      </c>
      <c r="I294" s="9" t="str">
        <f>zaaktype!L165</f>
        <v>zelf invullen</v>
      </c>
      <c r="L294" s="9" t="str">
        <f>zaaktype!D165</f>
        <v>Verzoek</v>
      </c>
      <c r="M294" s="9" t="str">
        <f>zaaktype!E165</f>
        <v>Verzoek</v>
      </c>
    </row>
    <row r="295" spans="1:13" ht="20.25" hidden="1">
      <c r="A295" s="28" t="str">
        <f>zaaktype!A166&amp;" ["&amp;zaaktype!B166&amp;"]  \"&amp;B295</f>
        <v>9.02.23 [Bodem]  \Evaluatie plan van aanpak Nieuw geval </v>
      </c>
      <c r="B295" s="28" t="str">
        <f>zaaktype!C166</f>
        <v>Evaluatie plan van aanpak Nieuw geval </v>
      </c>
      <c r="D295" s="8" t="str">
        <f>zaaktype!G166</f>
        <v>BHZ_BO</v>
      </c>
      <c r="E295" s="8" t="str">
        <f>zaaktype!H166</f>
        <v>AA.02.04.03</v>
      </c>
      <c r="F295" s="31">
        <f>zaaktype!I166</f>
        <v>0</v>
      </c>
      <c r="G295" s="31" t="str">
        <f>zaaktype!K166</f>
        <v>Squit</v>
      </c>
      <c r="H295" s="54" t="str">
        <f>zaaktype!F166</f>
        <v>€ 104,-/h</v>
      </c>
      <c r="I295" s="9" t="str">
        <f>zaaktype!L166</f>
        <v>zelf invullen</v>
      </c>
      <c r="L295" s="9" t="str">
        <f>zaaktype!D166</f>
        <v>Verzoek</v>
      </c>
      <c r="M295" s="9" t="str">
        <f>zaaktype!E166</f>
        <v>Verzoek</v>
      </c>
    </row>
    <row r="296" spans="1:13" ht="20.25" hidden="1">
      <c r="A296" s="28" t="str">
        <f>zaaktype!A167&amp;" ["&amp;zaaktype!B167&amp;"]  \"&amp;B296</f>
        <v>9.02.24 [Bodem]  \Evaluatie saneringsplan </v>
      </c>
      <c r="B296" s="28" t="str">
        <f>zaaktype!C167</f>
        <v>Evaluatie saneringsplan </v>
      </c>
      <c r="D296" s="8" t="str">
        <f>zaaktype!G167</f>
        <v>BHZ_BS</v>
      </c>
      <c r="E296" s="8" t="str">
        <f>zaaktype!H167</f>
        <v>AA.02.04.02</v>
      </c>
      <c r="F296" s="31">
        <f>zaaktype!I167</f>
        <v>0</v>
      </c>
      <c r="G296" s="31" t="str">
        <f>zaaktype!K167</f>
        <v>Squit</v>
      </c>
      <c r="H296" s="54" t="str">
        <f>zaaktype!F167</f>
        <v>€ 104,-/h</v>
      </c>
      <c r="I296" s="9" t="str">
        <f>zaaktype!L167</f>
        <v>zelf invullen</v>
      </c>
      <c r="L296" s="9" t="str">
        <f>zaaktype!D167</f>
        <v>Verzoek</v>
      </c>
      <c r="M296" s="9" t="str">
        <f>zaaktype!E167</f>
        <v>Verzoek</v>
      </c>
    </row>
    <row r="297" spans="1:13" ht="20.25" hidden="1">
      <c r="A297" s="28" t="str">
        <f>zaaktype!A168&amp;" ["&amp;zaaktype!B168&amp;"]  \"&amp;B297</f>
        <v>9.02.25 [Bodem]  \Evaluatie BUS melding</v>
      </c>
      <c r="B297" s="28" t="str">
        <f>zaaktype!C168</f>
        <v>Evaluatie BUS melding</v>
      </c>
      <c r="D297" s="8" t="str">
        <f>zaaktype!G168</f>
        <v>BHZ_BS</v>
      </c>
      <c r="E297" s="8" t="str">
        <f>zaaktype!H168</f>
        <v>AA.02.04.02</v>
      </c>
      <c r="F297" s="31">
        <f>zaaktype!I168</f>
        <v>0</v>
      </c>
      <c r="G297" s="31" t="str">
        <f>zaaktype!K168</f>
        <v>Squit</v>
      </c>
      <c r="H297" s="54" t="str">
        <f>zaaktype!F168</f>
        <v>€ 104,-/h</v>
      </c>
      <c r="I297" s="9" t="str">
        <f>zaaktype!L168</f>
        <v>zelf invullen</v>
      </c>
      <c r="L297" s="9" t="str">
        <f>zaaktype!D168</f>
        <v>Verzoek</v>
      </c>
      <c r="M297" s="9" t="str">
        <f>zaaktype!E168</f>
        <v>Verzoek</v>
      </c>
    </row>
    <row r="298" spans="1:13" ht="20.25" hidden="1">
      <c r="A298" s="28" t="str">
        <f>zaaktype!A169&amp;" ["&amp;zaaktype!B169&amp;"]  \"&amp;B298</f>
        <v>9.02.26 [Bodem]  \Evaluatie BUS TUP</v>
      </c>
      <c r="B298" s="28" t="str">
        <f>zaaktype!C169</f>
        <v>Evaluatie BUS TUP</v>
      </c>
      <c r="D298" s="8" t="str">
        <f>zaaktype!G169</f>
        <v>BHZ_BS</v>
      </c>
      <c r="E298" s="8" t="str">
        <f>zaaktype!H169</f>
        <v>AA.02.04.02</v>
      </c>
      <c r="F298" s="31">
        <f>zaaktype!I169</f>
        <v>0</v>
      </c>
      <c r="G298" s="31" t="str">
        <f>zaaktype!K169</f>
        <v>Squit</v>
      </c>
      <c r="H298" s="54" t="str">
        <f>zaaktype!F169</f>
        <v>€ 104,-/h</v>
      </c>
      <c r="I298" s="9" t="str">
        <f>zaaktype!L169</f>
        <v>zelf invullen</v>
      </c>
      <c r="L298" s="9" t="str">
        <f>zaaktype!D169</f>
        <v>Verzoek</v>
      </c>
      <c r="M298" s="9" t="str">
        <f>zaaktype!E169</f>
        <v>Verzoek</v>
      </c>
    </row>
    <row r="299" spans="1:13" ht="20.25" hidden="1">
      <c r="A299" s="28" t="str">
        <f>zaaktype!A170&amp;" ["&amp;zaaktype!B170&amp;"]  \"&amp;B299</f>
        <v>9.02.27 [Bodem]  \Melding art 28 lid 3</v>
      </c>
      <c r="B299" s="28" t="str">
        <f>zaaktype!C170</f>
        <v>Melding art 28 lid 3</v>
      </c>
      <c r="D299" s="8" t="str">
        <f>zaaktype!G170</f>
        <v>BHZ_MLD</v>
      </c>
      <c r="E299" s="8" t="str">
        <f>zaaktype!H170</f>
        <v>AA.02.04.04</v>
      </c>
      <c r="F299" s="31">
        <f>zaaktype!I170</f>
        <v>0</v>
      </c>
      <c r="G299" s="31" t="str">
        <f>zaaktype!K170</f>
        <v>Squit</v>
      </c>
      <c r="H299" s="54" t="str">
        <f>zaaktype!F170</f>
        <v>€ 104,-/h</v>
      </c>
      <c r="I299" s="9" t="str">
        <f>zaaktype!L170</f>
        <v>zelf invullen</v>
      </c>
      <c r="L299" s="9" t="str">
        <f>zaaktype!D170</f>
        <v>Verzoek</v>
      </c>
      <c r="M299" s="9" t="str">
        <f>zaaktype!E170</f>
        <v>Verzoek</v>
      </c>
    </row>
    <row r="300" spans="1:13" ht="20.25" hidden="1">
      <c r="A300" s="28" t="str">
        <f>zaaktype!A171&amp;" ["&amp;zaaktype!B171&amp;"]  \"&amp;B300</f>
        <v>9.02.28 [Bodem]  \Vooroverleg Wbb</v>
      </c>
      <c r="B300" s="28" t="str">
        <f>zaaktype!C171</f>
        <v>Vooroverleg Wbb</v>
      </c>
      <c r="D300" s="8" t="str">
        <f>zaaktype!G171</f>
        <v>BHZ_VO</v>
      </c>
      <c r="E300" s="8" t="str">
        <f>zaaktype!H171</f>
        <v>AA.02.04.05</v>
      </c>
      <c r="F300" s="31">
        <f>zaaktype!I171</f>
        <v>0</v>
      </c>
      <c r="G300" s="31" t="str">
        <f>zaaktype!K171</f>
        <v>Squit</v>
      </c>
      <c r="H300" s="54" t="str">
        <f>zaaktype!F171</f>
        <v>€ 104,-/h</v>
      </c>
      <c r="I300" s="9" t="str">
        <f>zaaktype!L171</f>
        <v>zelf invullen</v>
      </c>
      <c r="L300" s="9" t="str">
        <f>zaaktype!D171</f>
        <v>Verzoek</v>
      </c>
      <c r="M300" s="9" t="str">
        <f>zaaktype!E171</f>
        <v>Verzoek</v>
      </c>
    </row>
    <row r="301" spans="1:13" ht="20.25" hidden="1">
      <c r="A301" s="28" t="str">
        <f>zaaktype!A172&amp;" ["&amp;zaaktype!B172&amp;"]  \"&amp;B301</f>
        <v>9.02.29 [Bodem]  \BUS Melding /TUP</v>
      </c>
      <c r="B301" s="28" t="str">
        <f>zaaktype!C172</f>
        <v>BUS Melding /TUP</v>
      </c>
      <c r="D301" s="8" t="str">
        <f>zaaktype!G172</f>
        <v>BHZ_MLD</v>
      </c>
      <c r="E301" s="8" t="str">
        <f>zaaktype!H172</f>
        <v>AA.02.04.04</v>
      </c>
      <c r="F301" s="31">
        <f>zaaktype!I172</f>
        <v>0</v>
      </c>
      <c r="G301" s="31" t="str">
        <f>zaaktype!K172</f>
        <v>Squit</v>
      </c>
      <c r="H301" s="54" t="str">
        <f>zaaktype!F172</f>
        <v>€ 94,-/h</v>
      </c>
      <c r="I301" s="9" t="str">
        <f>zaaktype!L172</f>
        <v>zelf invullen</v>
      </c>
      <c r="L301" s="9" t="str">
        <f>zaaktype!D172</f>
        <v>Verzoek</v>
      </c>
      <c r="M301" s="9" t="str">
        <f>zaaktype!E172</f>
        <v>Verzoek</v>
      </c>
    </row>
    <row r="302" spans="1:13" ht="20.25" hidden="1">
      <c r="A302" s="28" t="str">
        <f>zaaktype!A173&amp;" ["&amp;zaaktype!B173&amp;"]  \"&amp;B302</f>
        <v>10.01.33 [Onderzoek/advies bodem]  \Advies / onderzoek bodem</v>
      </c>
      <c r="B302" s="28" t="str">
        <f>zaaktype!C173</f>
        <v>Advies / onderzoek bodem</v>
      </c>
      <c r="D302" s="8" t="str">
        <f>zaaktype!G173</f>
        <v>HZ_ADV</v>
      </c>
      <c r="E302" s="8" t="str">
        <f>zaaktype!H173</f>
        <v>AA.02.12.02</v>
      </c>
      <c r="F302" s="31">
        <f>zaaktype!I173</f>
        <v>0</v>
      </c>
      <c r="G302" s="31" t="str">
        <f>zaaktype!K173</f>
        <v>IZIS</v>
      </c>
      <c r="H302" s="54" t="str">
        <f>zaaktype!F173</f>
        <v>€ 104,-/h</v>
      </c>
      <c r="I302" s="9" t="str">
        <f>zaaktype!L173</f>
        <v>zelf invullen</v>
      </c>
      <c r="L302" s="9" t="str">
        <f>zaaktype!D173</f>
        <v>Verzoek</v>
      </c>
      <c r="M302" s="9" t="str">
        <f>zaaktype!E173</f>
        <v>Verzoek</v>
      </c>
    </row>
    <row r="303" spans="1:13" ht="20.25" hidden="1">
      <c r="A303" s="28" t="str">
        <f>zaaktype!A174&amp;" ["&amp;zaaktype!B174&amp;"]  \"&amp;B303</f>
        <v>10.01.34 [Onderzoek/advies bodem]  \Hoogwaardig advies en senior projectleiding bodem en grondwater</v>
      </c>
      <c r="B303" s="28" t="str">
        <f>zaaktype!C174</f>
        <v>Hoogwaardig advies en senior projectleiding bodem en grondwater</v>
      </c>
      <c r="D303" s="8" t="str">
        <f>zaaktype!G174</f>
        <v>ADV_Overig</v>
      </c>
      <c r="E303" s="8" t="str">
        <f>zaaktype!H174</f>
        <v>AA.03.06</v>
      </c>
      <c r="F303" s="31">
        <f>zaaktype!I174</f>
        <v>0</v>
      </c>
      <c r="G303" s="31" t="str">
        <f>zaaktype!K174</f>
        <v>IZIS</v>
      </c>
      <c r="H303" s="54" t="str">
        <f>zaaktype!F174</f>
        <v>€ 113,-/h</v>
      </c>
      <c r="I303" s="9" t="str">
        <f>zaaktype!L174</f>
        <v>zelf invullen</v>
      </c>
      <c r="L303" s="9" t="str">
        <f>zaaktype!D174</f>
        <v>Verzoek</v>
      </c>
      <c r="M303" s="9" t="str">
        <f>zaaktype!E174</f>
        <v>Verzoek</v>
      </c>
    </row>
    <row r="304" spans="1:13" ht="20.25" hidden="1">
      <c r="A304" s="28" t="str">
        <f>zaaktype!A175&amp;" ["&amp;zaaktype!B175&amp;"]  \"&amp;B304</f>
        <v>10.03.11 [Onderzoek/advies geluid]  \Zonebeheer industrielawaai</v>
      </c>
      <c r="B304" s="28" t="str">
        <f>zaaktype!C175</f>
        <v>Zonebeheer industrielawaai</v>
      </c>
      <c r="D304" s="8" t="str">
        <f>zaaktype!G175</f>
        <v>ADV_Overig</v>
      </c>
      <c r="E304" s="8" t="str">
        <f>zaaktype!H175</f>
        <v>AA.03.06</v>
      </c>
      <c r="F304" s="31">
        <f>zaaktype!I175</f>
        <v>0</v>
      </c>
      <c r="G304" s="31" t="str">
        <f>zaaktype!K175</f>
        <v>IZIS</v>
      </c>
      <c r="H304" s="54" t="str">
        <f>zaaktype!F175</f>
        <v>€ 104,-/h</v>
      </c>
      <c r="I304" s="9" t="str">
        <f>zaaktype!L175</f>
        <v>zelf invullen</v>
      </c>
      <c r="L304" s="9" t="str">
        <f>zaaktype!D175</f>
        <v>Verzoek</v>
      </c>
      <c r="M304" s="9" t="str">
        <f>zaaktype!E175</f>
        <v>Verzoek</v>
      </c>
    </row>
    <row r="305" spans="1:13" ht="20.25" hidden="1">
      <c r="A305" s="28" t="str">
        <f>zaaktype!A176&amp;" ["&amp;zaaktype!B176&amp;"]  \"&amp;B305</f>
        <v>10.03.13 [Onderzoek/advies geluid]  \Advies / onderzoek geluid</v>
      </c>
      <c r="B305" s="28" t="str">
        <f>zaaktype!C176</f>
        <v>Advies / onderzoek geluid</v>
      </c>
      <c r="D305" s="8" t="str">
        <f>zaaktype!G176</f>
        <v>ADV_Overig</v>
      </c>
      <c r="E305" s="8" t="str">
        <f>zaaktype!H176</f>
        <v>AA.03.06</v>
      </c>
      <c r="F305" s="31">
        <f>zaaktype!I176</f>
        <v>0</v>
      </c>
      <c r="G305" s="31" t="str">
        <f>zaaktype!K176</f>
        <v>IZIS</v>
      </c>
      <c r="H305" s="54" t="str">
        <f>zaaktype!F176</f>
        <v>€ 104,-/h</v>
      </c>
      <c r="I305" s="9" t="str">
        <f>zaaktype!L176</f>
        <v>zelf invullen</v>
      </c>
      <c r="L305" s="9" t="str">
        <f>zaaktype!D176</f>
        <v>Verzoek</v>
      </c>
      <c r="M305" s="9" t="str">
        <f>zaaktype!E176</f>
        <v>WP basis</v>
      </c>
    </row>
    <row r="306" spans="1:13" ht="20.25" hidden="1">
      <c r="A306" s="28" t="str">
        <f>zaaktype!A177&amp;" ["&amp;zaaktype!B177&amp;"]  \"&amp;B306</f>
        <v>10.03.14 [Onderzoek/advies geluid]  \Hoogwaardig advies en senior projectleiding geluidsanering</v>
      </c>
      <c r="B306" s="28" t="str">
        <f>zaaktype!C177</f>
        <v>Hoogwaardig advies en senior projectleiding geluidsanering</v>
      </c>
      <c r="D306" s="8" t="str">
        <f>zaaktype!G177</f>
        <v>HZ_GELSAN</v>
      </c>
      <c r="E306" s="8" t="str">
        <f>zaaktype!H177</f>
        <v>AA.03.07</v>
      </c>
      <c r="F306" s="31">
        <f>zaaktype!I177</f>
        <v>0</v>
      </c>
      <c r="G306" s="31" t="str">
        <f>zaaktype!K177</f>
        <v>IZIS</v>
      </c>
      <c r="H306" s="54" t="str">
        <f>zaaktype!F177</f>
        <v>€ 113,-/h</v>
      </c>
      <c r="I306" s="9" t="str">
        <f>zaaktype!L177</f>
        <v>zelf invullen</v>
      </c>
      <c r="L306" s="9" t="str">
        <f>zaaktype!D177</f>
        <v>Verzoek</v>
      </c>
      <c r="M306" s="9" t="str">
        <f>zaaktype!E177</f>
        <v>Verzoek</v>
      </c>
    </row>
    <row r="307" spans="1:13" ht="20.25" hidden="1">
      <c r="A307" s="28" t="str">
        <f>zaaktype!A178&amp;" ["&amp;zaaktype!B178&amp;"]  \"&amp;B307</f>
        <v>10.03.15 [Onderzoek/advies geluid]  \Specialistisch advies geluidsanering</v>
      </c>
      <c r="B307" s="28" t="str">
        <f>zaaktype!C178</f>
        <v>Specialistisch advies geluidsanering</v>
      </c>
      <c r="D307" s="8" t="str">
        <f>zaaktype!G178</f>
        <v>HZ_GELSAN</v>
      </c>
      <c r="E307" s="8" t="str">
        <f>zaaktype!H178</f>
        <v>AA.03.07</v>
      </c>
      <c r="F307" s="31">
        <f>zaaktype!I178</f>
        <v>0</v>
      </c>
      <c r="G307" s="31" t="str">
        <f>zaaktype!K178</f>
        <v>IZIS</v>
      </c>
      <c r="H307" s="54" t="str">
        <f>zaaktype!F178</f>
        <v>€ 104,-/h</v>
      </c>
      <c r="I307" s="9" t="str">
        <f>zaaktype!L178</f>
        <v>zelf invullen</v>
      </c>
      <c r="L307" s="9" t="str">
        <f>zaaktype!D178</f>
        <v>Verzoek</v>
      </c>
      <c r="M307" s="9" t="str">
        <f>zaaktype!E178</f>
        <v>Verzoek</v>
      </c>
    </row>
    <row r="308" spans="1:13" ht="20.25" hidden="1">
      <c r="A308" s="28" t="str">
        <f>zaaktype!A179&amp;" ["&amp;zaaktype!B179&amp;"]  \"&amp;B308</f>
        <v>10.03.16 [Onderzoek/advies geluid]  \Technisch advies en begeleiding geluidsanering</v>
      </c>
      <c r="B308" s="28" t="str">
        <f>zaaktype!C179</f>
        <v>Technisch advies en begeleiding geluidsanering</v>
      </c>
      <c r="D308" s="8" t="str">
        <f>zaaktype!G179</f>
        <v>HZ_GELSAN</v>
      </c>
      <c r="E308" s="8" t="str">
        <f>zaaktype!H179</f>
        <v>AA.03.07</v>
      </c>
      <c r="F308" s="31">
        <f>zaaktype!I179</f>
        <v>0</v>
      </c>
      <c r="G308" s="31" t="str">
        <f>zaaktype!K179</f>
        <v>IZIS</v>
      </c>
      <c r="H308" s="54" t="str">
        <f>zaaktype!F179</f>
        <v>€ 94,-/h</v>
      </c>
      <c r="I308" s="9" t="str">
        <f>zaaktype!L179</f>
        <v>zelf invullen</v>
      </c>
      <c r="L308" s="9" t="str">
        <f>zaaktype!D179</f>
        <v>Verzoek</v>
      </c>
      <c r="M308" s="9" t="str">
        <f>zaaktype!E179</f>
        <v>Verzoek</v>
      </c>
    </row>
    <row r="309" spans="1:13" ht="20.25" hidden="1">
      <c r="A309" s="28" t="str">
        <f>zaaktype!A180&amp;" ["&amp;zaaktype!B180&amp;"]  \"&amp;B309</f>
        <v>10.03.17 [Onderzoek/advies geluid]  \Administratieve ondersteuning geluidsanering</v>
      </c>
      <c r="B309" s="28" t="str">
        <f>zaaktype!C180</f>
        <v>Administratieve ondersteuning geluidsanering</v>
      </c>
      <c r="D309" s="8" t="str">
        <f>zaaktype!G180</f>
        <v>HZ_GELSAN</v>
      </c>
      <c r="E309" s="8" t="str">
        <f>zaaktype!H180</f>
        <v>AA.03.07</v>
      </c>
      <c r="F309" s="31">
        <f>zaaktype!I180</f>
        <v>0</v>
      </c>
      <c r="G309" s="31" t="str">
        <f>zaaktype!K180</f>
        <v>IZIS</v>
      </c>
      <c r="H309" s="54" t="str">
        <f>zaaktype!F180</f>
        <v>€ 76,-/h</v>
      </c>
      <c r="I309" s="9" t="str">
        <f>zaaktype!L180</f>
        <v>zelf invullen</v>
      </c>
      <c r="L309" s="9" t="str">
        <f>zaaktype!D180</f>
        <v>Verzoek</v>
      </c>
      <c r="M309" s="9" t="str">
        <f>zaaktype!E180</f>
        <v>Verzoek</v>
      </c>
    </row>
    <row r="310" spans="1:13" ht="20.25" hidden="1">
      <c r="A310" s="28" t="str">
        <f>zaaktype!A181&amp;" ["&amp;zaaktype!B181&amp;"]  \"&amp;B310</f>
        <v>10.04.09 [Onderzoek/advies lucht kwaliteit / geur]  \Specialistisch advies/onderzoek luchtkwaliteit en/of geur</v>
      </c>
      <c r="B310" s="28" t="str">
        <f>zaaktype!C181</f>
        <v>Specialistisch advies/onderzoek luchtkwaliteit en/of geur</v>
      </c>
      <c r="D310" s="8" t="str">
        <f>zaaktype!G181</f>
        <v>ADV_Overig</v>
      </c>
      <c r="E310" s="8" t="str">
        <f>zaaktype!H181</f>
        <v>AA.03.06</v>
      </c>
      <c r="F310" s="31">
        <f>zaaktype!I181</f>
        <v>0</v>
      </c>
      <c r="G310" s="31" t="str">
        <f>zaaktype!K181</f>
        <v>IZIS</v>
      </c>
      <c r="H310" s="54" t="str">
        <f>zaaktype!F181</f>
        <v>€ 104,-/h</v>
      </c>
      <c r="I310" s="9" t="str">
        <f>zaaktype!L181</f>
        <v>zelf invullen</v>
      </c>
      <c r="L310" s="9" t="str">
        <f>zaaktype!D181</f>
        <v>Verzoek</v>
      </c>
      <c r="M310" s="9" t="str">
        <f>zaaktype!E181</f>
        <v>WP basis</v>
      </c>
    </row>
    <row r="311" spans="1:13" ht="20.25" hidden="1">
      <c r="A311" s="28" t="str">
        <f>zaaktype!A182&amp;" ["&amp;zaaktype!B182&amp;"]  \"&amp;B311</f>
        <v>10.04.10 [Onderzoek/advies lucht kwaliteit / geur]  \Technisch advies/ onderzoek luchtkwaliteit en/of geur</v>
      </c>
      <c r="B311" s="28" t="str">
        <f>zaaktype!C182</f>
        <v>Technisch advies/ onderzoek luchtkwaliteit en/of geur</v>
      </c>
      <c r="D311" s="8" t="str">
        <f>zaaktype!G182</f>
        <v>ADV_Overig</v>
      </c>
      <c r="E311" s="8" t="str">
        <f>zaaktype!H182</f>
        <v>AA.03.06</v>
      </c>
      <c r="F311" s="31">
        <f>zaaktype!I182</f>
        <v>0</v>
      </c>
      <c r="G311" s="31" t="str">
        <f>zaaktype!K182</f>
        <v>IZIS</v>
      </c>
      <c r="H311" s="54" t="str">
        <f>zaaktype!F182</f>
        <v>€ 94,-/h</v>
      </c>
      <c r="I311" s="9" t="str">
        <f>zaaktype!L182</f>
        <v>zelf invullen</v>
      </c>
      <c r="L311" s="9" t="str">
        <f>zaaktype!D182</f>
        <v>Verzoek</v>
      </c>
      <c r="M311" s="9" t="str">
        <f>zaaktype!E182</f>
        <v>WP basis</v>
      </c>
    </row>
    <row r="312" spans="1:13" ht="20.25" hidden="1">
      <c r="A312" s="28" t="str">
        <f>zaaktype!A183&amp;" ["&amp;zaaktype!B183&amp;"]  \"&amp;B312</f>
        <v>10.04.11 [Onderzoek/advies lucht kwaliteit / geur]  \Hoogwaardig advies/ onderzoek luchtkwaliteit en/of geur</v>
      </c>
      <c r="B312" s="28" t="str">
        <f>zaaktype!C183</f>
        <v>Hoogwaardig advies/ onderzoek luchtkwaliteit en/of geur</v>
      </c>
      <c r="D312" s="8" t="str">
        <f>zaaktype!G183</f>
        <v>ADV_Overig</v>
      </c>
      <c r="E312" s="8" t="str">
        <f>zaaktype!H183</f>
        <v>AA.03.06</v>
      </c>
      <c r="F312" s="31">
        <f>zaaktype!I183</f>
        <v>0</v>
      </c>
      <c r="G312" s="31" t="str">
        <f>zaaktype!K183</f>
        <v>IZIS</v>
      </c>
      <c r="H312" s="54" t="str">
        <f>zaaktype!F183</f>
        <v>€ 113,-/h</v>
      </c>
      <c r="I312" s="9" t="str">
        <f>zaaktype!L183</f>
        <v>zelf invullen</v>
      </c>
      <c r="L312" s="9" t="str">
        <f>zaaktype!D183</f>
        <v>Verzoek</v>
      </c>
      <c r="M312" s="9" t="str">
        <f>zaaktype!E183</f>
        <v>WP basis</v>
      </c>
    </row>
    <row r="313" spans="1:13" ht="20.25" hidden="1">
      <c r="A313" s="28" t="str">
        <f>zaaktype!A184&amp;" ["&amp;zaaktype!B184&amp;"]  \"&amp;B313</f>
        <v>10.05.07 [Onderzoek/advies externe veiligheid]  \Advies / onderzoek externe veiligheid</v>
      </c>
      <c r="B313" s="28" t="str">
        <f>zaaktype!C184</f>
        <v>Advies / onderzoek externe veiligheid</v>
      </c>
      <c r="D313" s="8" t="str">
        <f>zaaktype!G184</f>
        <v>ADV_Overig</v>
      </c>
      <c r="E313" s="8" t="str">
        <f>zaaktype!H184</f>
        <v>AA.03.06</v>
      </c>
      <c r="F313" s="31">
        <f>zaaktype!I184</f>
        <v>0</v>
      </c>
      <c r="G313" s="31" t="str">
        <f>zaaktype!K184</f>
        <v>IZIS</v>
      </c>
      <c r="H313" s="54" t="str">
        <f>zaaktype!F184</f>
        <v>€ 104,-/h</v>
      </c>
      <c r="I313" s="9" t="str">
        <f>zaaktype!L184</f>
        <v>zelf invullen</v>
      </c>
      <c r="L313" s="9" t="str">
        <f>zaaktype!D184</f>
        <v>Verzoek</v>
      </c>
      <c r="M313" s="9" t="str">
        <f>zaaktype!E184</f>
        <v>WP basis</v>
      </c>
    </row>
    <row r="314" spans="1:13" ht="20.25" hidden="1">
      <c r="A314" s="28" t="str">
        <f>zaaktype!A185&amp;" ["&amp;zaaktype!B185&amp;"]  \"&amp;B314</f>
        <v>10.06.07 [Onderzoek/advies asbest]  \Advies/onderzoek asbest</v>
      </c>
      <c r="B314" s="28" t="str">
        <f>zaaktype!C185</f>
        <v>Advies/onderzoek asbest</v>
      </c>
      <c r="D314" s="8" t="str">
        <f>zaaktype!G185</f>
        <v>ADV_Overig</v>
      </c>
      <c r="E314" s="8" t="str">
        <f>zaaktype!H185</f>
        <v>AA.03.06</v>
      </c>
      <c r="F314" s="31">
        <f>zaaktype!I185</f>
        <v>0</v>
      </c>
      <c r="G314" s="31" t="str">
        <f>zaaktype!K185</f>
        <v>IZIS</v>
      </c>
      <c r="H314" s="54" t="str">
        <f>zaaktype!F185</f>
        <v>€ 104,-/h</v>
      </c>
      <c r="I314" s="9" t="str">
        <f>zaaktype!L185</f>
        <v>zelf invullen</v>
      </c>
      <c r="L314" s="9" t="str">
        <f>zaaktype!D185</f>
        <v>Verzoek</v>
      </c>
      <c r="M314" s="9" t="str">
        <f>zaaktype!E185</f>
        <v>Verzoek</v>
      </c>
    </row>
    <row r="315" spans="1:13" ht="20.25" hidden="1">
      <c r="A315" s="28" t="str">
        <f>zaaktype!A186&amp;" ["&amp;zaaktype!B186&amp;"]  \"&amp;B315</f>
        <v>10.09.01 [Onderzoek/  advies]  \Hoogwaardig milieuonderzoek en -advies, senior projectleiding</v>
      </c>
      <c r="B315" s="28" t="str">
        <f>zaaktype!C186</f>
        <v>Hoogwaardig milieuonderzoek en -advies, senior projectleiding</v>
      </c>
      <c r="D315" s="8" t="str">
        <f>zaaktype!G186</f>
        <v>ADV_Overig</v>
      </c>
      <c r="E315" s="8" t="str">
        <f>zaaktype!H186</f>
        <v>AA.03.06</v>
      </c>
      <c r="F315" s="31">
        <f>zaaktype!I186</f>
        <v>0</v>
      </c>
      <c r="G315" s="31" t="str">
        <f>zaaktype!K186</f>
        <v>IZIS</v>
      </c>
      <c r="H315" s="54" t="str">
        <f>zaaktype!F186</f>
        <v>€ 113,-/h</v>
      </c>
      <c r="I315" s="9" t="str">
        <f>zaaktype!L186</f>
        <v>zelf invullen</v>
      </c>
      <c r="L315" s="9" t="str">
        <f>zaaktype!D186</f>
        <v>Verzoek</v>
      </c>
      <c r="M315" s="9" t="str">
        <f>zaaktype!E186</f>
        <v>Verzoek</v>
      </c>
    </row>
    <row r="316" spans="1:13" ht="20.25" hidden="1">
      <c r="A316" s="28" t="str">
        <f>zaaktype!A187&amp;" ["&amp;zaaktype!B187&amp;"]  \"&amp;B316</f>
        <v>10.09.02 [Onderzoek/  advies]  \Specialistisch milieuonderzoek en -advies, projectleiding</v>
      </c>
      <c r="B316" s="28" t="str">
        <f>zaaktype!C187</f>
        <v>Specialistisch milieuonderzoek en -advies, projectleiding</v>
      </c>
      <c r="D316" s="8" t="str">
        <f>zaaktype!G187</f>
        <v>ADV_Overig</v>
      </c>
      <c r="E316" s="8" t="str">
        <f>zaaktype!H187</f>
        <v>AA.03.06</v>
      </c>
      <c r="F316" s="31">
        <f>zaaktype!I187</f>
        <v>0</v>
      </c>
      <c r="G316" s="31" t="str">
        <f>zaaktype!K187</f>
        <v>IZIS</v>
      </c>
      <c r="H316" s="54" t="str">
        <f>zaaktype!F187</f>
        <v>€ 104,-/h</v>
      </c>
      <c r="I316" s="9" t="str">
        <f>zaaktype!L187</f>
        <v>zelf invullen</v>
      </c>
      <c r="L316" s="9" t="str">
        <f>zaaktype!D187</f>
        <v>Verzoek</v>
      </c>
      <c r="M316" s="9" t="str">
        <f>zaaktype!E187</f>
        <v>Verzoek</v>
      </c>
    </row>
    <row r="317" spans="1:13" ht="20.25" hidden="1">
      <c r="A317" s="28" t="str">
        <f>zaaktype!A188&amp;" ["&amp;zaaktype!B188&amp;"]  \"&amp;B317</f>
        <v>10.09.03 [Onderzoek/  advies]  \Technische advisering en begeleiding milieuonderzoek</v>
      </c>
      <c r="B317" s="28" t="str">
        <f>zaaktype!C188</f>
        <v>Technische advisering en begeleiding milieuonderzoek</v>
      </c>
      <c r="D317" s="8" t="str">
        <f>zaaktype!G188</f>
        <v>ADV_Overig</v>
      </c>
      <c r="E317" s="8" t="str">
        <f>zaaktype!H188</f>
        <v>AA.03.06</v>
      </c>
      <c r="F317" s="31">
        <f>zaaktype!I188</f>
        <v>0</v>
      </c>
      <c r="G317" s="31" t="str">
        <f>zaaktype!K188</f>
        <v>IZIS</v>
      </c>
      <c r="H317" s="54" t="str">
        <f>zaaktype!F188</f>
        <v>€ 94,-/h</v>
      </c>
      <c r="I317" s="9" t="str">
        <f>zaaktype!L188</f>
        <v>zelf invullen</v>
      </c>
      <c r="L317" s="9" t="str">
        <f>zaaktype!D188</f>
        <v>Verzoek</v>
      </c>
      <c r="M317" s="9" t="str">
        <f>zaaktype!E188</f>
        <v>Verzoek</v>
      </c>
    </row>
    <row r="318" spans="1:13" ht="20.25" hidden="1">
      <c r="A318" s="28" t="str">
        <f>zaaktype!A189&amp;" ["&amp;zaaktype!B189&amp;"]  \"&amp;B318</f>
        <v>10.09.04 [Onderzoek/  advies]  \Administratieve ondersteuning</v>
      </c>
      <c r="B318" s="28" t="str">
        <f>zaaktype!C189</f>
        <v>Administratieve ondersteuning</v>
      </c>
      <c r="D318" s="8" t="str">
        <f>zaaktype!G189</f>
        <v>ADV_Overig</v>
      </c>
      <c r="E318" s="8" t="str">
        <f>zaaktype!H189</f>
        <v>AA.03.06</v>
      </c>
      <c r="F318" s="31">
        <f>zaaktype!I189</f>
        <v>0</v>
      </c>
      <c r="G318" s="31" t="str">
        <f>zaaktype!K189</f>
        <v>IZIS</v>
      </c>
      <c r="H318" s="54" t="str">
        <f>zaaktype!F189</f>
        <v>€ 76,-/h</v>
      </c>
      <c r="I318" s="9" t="str">
        <f>zaaktype!L189</f>
        <v>zelf invullen</v>
      </c>
      <c r="L318" s="9" t="str">
        <f>zaaktype!D189</f>
        <v>Verzoek</v>
      </c>
      <c r="M318" s="9" t="str">
        <f>zaaktype!E189</f>
        <v>Verzoek</v>
      </c>
    </row>
    <row r="319" spans="1:13" ht="20.25" hidden="1">
      <c r="A319" s="28" t="str">
        <f>zaaktype!A190&amp;" ["&amp;zaaktype!B190&amp;"]  \"&amp;B319</f>
        <v>10.10.01 [Onderzoek/advies groene wetten]  \Advies/onderzoek groene wetten</v>
      </c>
      <c r="B319" s="28" t="str">
        <f>zaaktype!C190</f>
        <v>Advies/onderzoek groene wetten</v>
      </c>
      <c r="D319" s="8" t="str">
        <f>zaaktype!G190</f>
        <v>ADV_Overig</v>
      </c>
      <c r="E319" s="8" t="str">
        <f>zaaktype!H190</f>
        <v>AA.03.06</v>
      </c>
      <c r="F319" s="31">
        <f>zaaktype!I190</f>
        <v>0</v>
      </c>
      <c r="G319" s="31" t="str">
        <f>zaaktype!K190</f>
        <v>IZIS</v>
      </c>
      <c r="H319" s="54" t="str">
        <f>zaaktype!F190</f>
        <v>€ 104,-/h</v>
      </c>
      <c r="I319" s="9" t="str">
        <f>zaaktype!L190</f>
        <v>zelf invullen</v>
      </c>
      <c r="L319" s="9" t="str">
        <f>zaaktype!D190</f>
        <v>Verzoek</v>
      </c>
      <c r="M319" s="9" t="str">
        <f>zaaktype!E190</f>
        <v>WP basis</v>
      </c>
    </row>
    <row r="320" spans="1:13" ht="20.25" hidden="1">
      <c r="A320" s="28" t="str">
        <f>zaaktype!A191&amp;" ["&amp;zaaktype!B191&amp;"]  \"&amp;B320</f>
        <v>10.11.01 [Onderzoek/advies duurzaamheid]  \Specialistisch advies duurzaamheid</v>
      </c>
      <c r="B320" s="28" t="str">
        <f>zaaktype!C191</f>
        <v>Specialistisch advies duurzaamheid</v>
      </c>
      <c r="D320" s="8" t="str">
        <f>zaaktype!G191</f>
        <v>ADV_Overig</v>
      </c>
      <c r="E320" s="8" t="str">
        <f>zaaktype!H191</f>
        <v>AA.03.06</v>
      </c>
      <c r="F320" s="31">
        <f>zaaktype!I191</f>
        <v>0</v>
      </c>
      <c r="G320" s="31" t="str">
        <f>zaaktype!K191</f>
        <v>IZIS</v>
      </c>
      <c r="H320" s="54" t="str">
        <f>zaaktype!F191</f>
        <v>€ 104,-/h</v>
      </c>
      <c r="I320" s="9" t="str">
        <f>zaaktype!L191</f>
        <v>zelf invullen</v>
      </c>
      <c r="L320" s="9" t="str">
        <f>zaaktype!D191</f>
        <v>Verzoek</v>
      </c>
      <c r="M320" s="9" t="str">
        <f>zaaktype!E191</f>
        <v>Verzoek</v>
      </c>
    </row>
    <row r="321" spans="1:13" ht="20.25" hidden="1">
      <c r="A321" s="28" t="str">
        <f>zaaktype!A192&amp;" ["&amp;zaaktype!B192&amp;"]  \"&amp;B321</f>
        <v>10.11.03 [Onderzoek/advies duurzaamheid]  \Energie- en afvaltechnisch advies</v>
      </c>
      <c r="B321" s="28" t="str">
        <f>zaaktype!C192</f>
        <v>Energie- en afvaltechnisch advies</v>
      </c>
      <c r="D321" s="8" t="str">
        <f>zaaktype!G192</f>
        <v>ADV_Overig</v>
      </c>
      <c r="E321" s="8" t="str">
        <f>zaaktype!H192</f>
        <v>AA.03.06</v>
      </c>
      <c r="F321" s="31">
        <f>zaaktype!I192</f>
        <v>0</v>
      </c>
      <c r="G321" s="31" t="str">
        <f>zaaktype!K192</f>
        <v>IZIS</v>
      </c>
      <c r="H321" s="54" t="str">
        <f>zaaktype!F192</f>
        <v>€ 94,-/h</v>
      </c>
      <c r="I321" s="9" t="str">
        <f>zaaktype!L192</f>
        <v>zelf invullen</v>
      </c>
      <c r="L321" s="9" t="str">
        <f>zaaktype!D192</f>
        <v>Verzoek</v>
      </c>
      <c r="M321" s="9" t="str">
        <f>zaaktype!E192</f>
        <v>Verzoek</v>
      </c>
    </row>
    <row r="322" spans="1:13" ht="20.25" hidden="1">
      <c r="A322" s="28" t="str">
        <f>zaaktype!A193&amp;" ["&amp;zaaktype!B193&amp;"]  \"&amp;B322</f>
        <v>10.12.01 [Advies milieubeleid]  \Hoogwaardig advies milieubeleid</v>
      </c>
      <c r="B322" s="28" t="str">
        <f>zaaktype!C193</f>
        <v>Hoogwaardig advies milieubeleid</v>
      </c>
      <c r="D322" s="8" t="str">
        <f>zaaktype!G193</f>
        <v>ADV_Overig</v>
      </c>
      <c r="E322" s="8" t="str">
        <f>zaaktype!H193</f>
        <v>AA.03.06</v>
      </c>
      <c r="F322" s="31">
        <f>zaaktype!I193</f>
        <v>0</v>
      </c>
      <c r="G322" s="31" t="str">
        <f>zaaktype!K193</f>
        <v>IZIS</v>
      </c>
      <c r="H322" s="54" t="str">
        <f>zaaktype!F193</f>
        <v>€ 113,-/h</v>
      </c>
      <c r="I322" s="9" t="str">
        <f>zaaktype!L193</f>
        <v>zelf invullen</v>
      </c>
      <c r="L322" s="9" t="str">
        <f>zaaktype!D193</f>
        <v>Verzoek</v>
      </c>
      <c r="M322" s="9" t="str">
        <f>zaaktype!E193</f>
        <v>Verzoek</v>
      </c>
    </row>
    <row r="323" spans="1:13" ht="20.25" hidden="1">
      <c r="A323" s="28" t="str">
        <f>zaaktype!A194&amp;" ["&amp;zaaktype!B194&amp;"]  \"&amp;B323</f>
        <v>10.12.02 [Advies milieubeleid]  \Specialistisch advies milieubeleid</v>
      </c>
      <c r="B323" s="28" t="str">
        <f>zaaktype!C194</f>
        <v>Specialistisch advies milieubeleid</v>
      </c>
      <c r="D323" s="8" t="str">
        <f>zaaktype!G194</f>
        <v>ADV_Overig</v>
      </c>
      <c r="E323" s="8" t="str">
        <f>zaaktype!H194</f>
        <v>AA.03.06</v>
      </c>
      <c r="F323" s="31">
        <f>zaaktype!I194</f>
        <v>0</v>
      </c>
      <c r="G323" s="31" t="str">
        <f>zaaktype!K194</f>
        <v>IZIS</v>
      </c>
      <c r="H323" s="54" t="str">
        <f>zaaktype!F194</f>
        <v>€ 104,-/h</v>
      </c>
      <c r="I323" s="9" t="str">
        <f>zaaktype!L194</f>
        <v>zelf invullen</v>
      </c>
      <c r="L323" s="9" t="str">
        <f>zaaktype!D194</f>
        <v>Verzoek</v>
      </c>
      <c r="M323" s="9" t="str">
        <f>zaaktype!E194</f>
        <v>Verzoek</v>
      </c>
    </row>
    <row r="324" spans="1:13" ht="20.25" hidden="1">
      <c r="A324" s="28" t="str">
        <f>zaaktype!A195&amp;" ["&amp;zaaktype!B195&amp;"]  \"&amp;B324</f>
        <v>11.01.08 [Geluidmetingen]  \Uitvoering geluidmetingen overdag (maandag t/m vrijdag)</v>
      </c>
      <c r="B324" s="28" t="str">
        <f>zaaktype!C195</f>
        <v>Uitvoering geluidmetingen overdag (maandag t/m vrijdag)</v>
      </c>
      <c r="D324" s="8" t="str">
        <f>zaaktype!G195</f>
        <v>ADV_Overig</v>
      </c>
      <c r="E324" s="8" t="str">
        <f>zaaktype!H195</f>
        <v>AA.03.06</v>
      </c>
      <c r="F324" s="31">
        <f>zaaktype!I195</f>
        <v>0</v>
      </c>
      <c r="G324" s="31" t="str">
        <f>zaaktype!K195</f>
        <v>IZIS</v>
      </c>
      <c r="H324" s="54" t="str">
        <f>zaaktype!F195</f>
        <v>€ 104,-/h</v>
      </c>
      <c r="I324" s="9" t="str">
        <f>zaaktype!L195</f>
        <v>zelf invullen</v>
      </c>
      <c r="L324" s="9" t="str">
        <f>zaaktype!D195</f>
        <v>Verzoek</v>
      </c>
      <c r="M324" s="9" t="str">
        <f>zaaktype!E195</f>
        <v>nvt</v>
      </c>
    </row>
    <row r="325" spans="1:13" ht="20.25" hidden="1">
      <c r="A325" s="28" t="str">
        <f>zaaktype!A196&amp;" ["&amp;zaaktype!B196&amp;"]  \"&amp;B325</f>
        <v>11.01.09 [Geluidmetingen]  \Uitvoering geluidmetingen avond / nacht / weekend</v>
      </c>
      <c r="B325" s="28" t="str">
        <f>zaaktype!C196</f>
        <v>Uitvoering geluidmetingen avond / nacht / weekend</v>
      </c>
      <c r="D325" s="8" t="str">
        <f>zaaktype!G196</f>
        <v>ADV_Overig</v>
      </c>
      <c r="E325" s="8" t="str">
        <f>zaaktype!H196</f>
        <v>AA.03.06</v>
      </c>
      <c r="F325" s="31">
        <f>zaaktype!I196</f>
        <v>0</v>
      </c>
      <c r="G325" s="31" t="str">
        <f>zaaktype!K196</f>
        <v>IZIS</v>
      </c>
      <c r="H325" s="54" t="str">
        <f>zaaktype!F196</f>
        <v>€ 113,-/h</v>
      </c>
      <c r="I325" s="9" t="str">
        <f>zaaktype!L196</f>
        <v>zelf invullen</v>
      </c>
      <c r="L325" s="9" t="str">
        <f>zaaktype!D196</f>
        <v>Verzoek</v>
      </c>
      <c r="M325" s="9" t="str">
        <f>zaaktype!E196</f>
        <v>nvt</v>
      </c>
    </row>
    <row r="326" spans="1:13" ht="20.25" hidden="1">
      <c r="A326" s="28" t="str">
        <f>zaaktype!A197&amp;" ["&amp;zaaktype!B197&amp;"]  \"&amp;B326</f>
        <v>12.02.02 [Ambtelijke en bestuurlijke ondersteuning]  \Detachering niet deelnemers (prijs afhankelijk van opdrachtomschrijving)</v>
      </c>
      <c r="B326" s="28" t="str">
        <f>zaaktype!C197</f>
        <v>Detachering niet deelnemers (prijs afhankelijk van opdrachtomschrijving)</v>
      </c>
      <c r="D326" s="8" t="str">
        <f>zaaktype!G197</f>
        <v>ADV_Overig</v>
      </c>
      <c r="E326" s="8" t="str">
        <f>zaaktype!H197</f>
        <v>AA.03.06</v>
      </c>
      <c r="F326" s="31">
        <f>zaaktype!I197</f>
        <v>0</v>
      </c>
      <c r="G326" s="31" t="str">
        <f>zaaktype!K197</f>
        <v>IZIS</v>
      </c>
      <c r="H326" s="54" t="str">
        <f>zaaktype!F197</f>
        <v>€ 94,-/h</v>
      </c>
      <c r="I326" s="9" t="str">
        <f>zaaktype!L197</f>
        <v>zelf invullen</v>
      </c>
      <c r="L326" s="9" t="str">
        <f>zaaktype!D197</f>
        <v>Verzoek</v>
      </c>
      <c r="M326" s="9" t="str">
        <f>zaaktype!E197</f>
        <v>Verzoek</v>
      </c>
    </row>
    <row r="327" spans="1:13" ht="20.25" hidden="1">
      <c r="A327" s="28" t="str">
        <f>zaaktype!A198&amp;" ["&amp;zaaktype!B198&amp;"]  \"&amp;B327</f>
        <v>13.01.08 [Informatieverstrekking]  \Informatieverstrekking (burgers, bedrijven, gemeenten, etc.)</v>
      </c>
      <c r="B327" s="28" t="str">
        <f>zaaktype!C198</f>
        <v>Informatieverstrekking (burgers, bedrijven, gemeenten, etc.)</v>
      </c>
      <c r="D327" s="8" t="str">
        <f>zaaktype!G198</f>
        <v>ADV_Overig</v>
      </c>
      <c r="E327" s="8" t="str">
        <f>zaaktype!H198</f>
        <v>AA.03.06</v>
      </c>
      <c r="F327" s="31">
        <f>zaaktype!I198</f>
        <v>0</v>
      </c>
      <c r="G327" s="31" t="str">
        <f>zaaktype!K198</f>
        <v>IZIS</v>
      </c>
      <c r="H327" s="54" t="str">
        <f>zaaktype!F198</f>
        <v>€ 94,-/h</v>
      </c>
      <c r="I327" s="9" t="str">
        <f>zaaktype!L198</f>
        <v>zelf invullen</v>
      </c>
      <c r="L327" s="9" t="str">
        <f>zaaktype!D198</f>
        <v>Verzoek</v>
      </c>
      <c r="M327" s="9" t="str">
        <f>zaaktype!E198</f>
        <v>Verzoek</v>
      </c>
    </row>
    <row r="328" spans="1:13" ht="20.25" hidden="1">
      <c r="A328" s="28" t="str">
        <f>zaaktype!A199&amp;" ["&amp;zaaktype!B199&amp;"]  \"&amp;B328</f>
        <v>13.02.07 [Milieukartering]  \Opzetten (milieu)kaart of informatiesysteem</v>
      </c>
      <c r="B328" s="28" t="str">
        <f>zaaktype!C199</f>
        <v>Opzetten (milieu)kaart of informatiesysteem</v>
      </c>
      <c r="D328" s="8" t="str">
        <f>zaaktype!G199</f>
        <v>ADV_Overig</v>
      </c>
      <c r="E328" s="8" t="str">
        <f>zaaktype!H199</f>
        <v>AA.03.06</v>
      </c>
      <c r="F328" s="31">
        <f>zaaktype!I199</f>
        <v>0</v>
      </c>
      <c r="G328" s="31" t="str">
        <f>zaaktype!K199</f>
        <v>IZIS</v>
      </c>
      <c r="H328" s="54" t="str">
        <f>zaaktype!F199</f>
        <v>€ 104,-/h</v>
      </c>
      <c r="I328" s="9" t="str">
        <f>zaaktype!L199</f>
        <v>zelf invullen</v>
      </c>
      <c r="L328" s="9" t="str">
        <f>zaaktype!D199</f>
        <v>Verzoek</v>
      </c>
      <c r="M328" s="9" t="str">
        <f>zaaktype!E199</f>
        <v>Verzoek</v>
      </c>
    </row>
    <row r="329" spans="1:13" ht="20.25" hidden="1">
      <c r="A329" s="28" t="str">
        <f>zaaktype!A200&amp;" ["&amp;zaaktype!B200&amp;"]  \"&amp;B329</f>
        <v>13.03.08 [Gegevensbeheer]  \Gegevensbeheer (bijv. VMK, BIS, Web/BVB)</v>
      </c>
      <c r="B329" s="28" t="str">
        <f>zaaktype!C200</f>
        <v>Gegevensbeheer (bijv. VMK, BIS, Web/BVB)</v>
      </c>
      <c r="D329" s="8" t="str">
        <f>zaaktype!G200</f>
        <v>ADV_Overig</v>
      </c>
      <c r="E329" s="8" t="str">
        <f>zaaktype!H200</f>
        <v>AA.03.06</v>
      </c>
      <c r="F329" s="31">
        <f>zaaktype!I200</f>
        <v>0</v>
      </c>
      <c r="G329" s="31" t="str">
        <f>zaaktype!K200</f>
        <v>IZIS</v>
      </c>
      <c r="H329" s="54" t="str">
        <f>zaaktype!F200</f>
        <v>€ 94,-/h</v>
      </c>
      <c r="I329" s="9" t="str">
        <f>zaaktype!L200</f>
        <v>zelf invullen</v>
      </c>
      <c r="L329" s="9" t="str">
        <f>zaaktype!D200</f>
        <v>Verzoek</v>
      </c>
      <c r="M329" s="9" t="str">
        <f>zaaktype!E200</f>
        <v>Verzoek</v>
      </c>
    </row>
    <row r="330" spans="1:13" ht="20.25" hidden="1">
      <c r="A330" s="28" t="str">
        <f>zaaktype!A201&amp;" ["&amp;zaaktype!B201&amp;"]  \"&amp;B330</f>
        <v>13.03.09 [Gegevensbeheer]  \Archivering</v>
      </c>
      <c r="B330" s="28" t="str">
        <f>zaaktype!C201</f>
        <v>Archivering</v>
      </c>
      <c r="D330" s="8" t="str">
        <f>zaaktype!G201</f>
        <v>ADV_Overig</v>
      </c>
      <c r="E330" s="8" t="str">
        <f>zaaktype!H201</f>
        <v>AA.03.06</v>
      </c>
      <c r="F330" s="31">
        <f>zaaktype!I201</f>
        <v>0</v>
      </c>
      <c r="G330" s="31" t="str">
        <f>zaaktype!K201</f>
        <v>IZIS</v>
      </c>
      <c r="H330" s="54" t="str">
        <f>zaaktype!F201</f>
        <v>€ 76,-/h</v>
      </c>
      <c r="I330" s="9" t="str">
        <f>zaaktype!L201</f>
        <v>zelf invullen</v>
      </c>
      <c r="L330" s="9" t="str">
        <f>zaaktype!D201</f>
        <v>Verzoek</v>
      </c>
      <c r="M330" s="9" t="str">
        <f>zaaktype!E201</f>
        <v>Verzoek</v>
      </c>
    </row>
    <row r="331" spans="1:13" ht="20.25" hidden="1">
      <c r="A331" s="28" t="str">
        <f>zaaktype!A202&amp;" ["&amp;zaaktype!B202&amp;"]  \"&amp;B331</f>
        <v>13.04.05 [Informatie en monitoring]  \Rapportage opdrachtgever</v>
      </c>
      <c r="B331" s="28" t="str">
        <f>zaaktype!C202</f>
        <v>Rapportage opdrachtgever</v>
      </c>
      <c r="D331" s="8" t="str">
        <f>zaaktype!G202</f>
        <v>ADV_Overig</v>
      </c>
      <c r="E331" s="8" t="str">
        <f>zaaktype!H202</f>
        <v>AA.03.06</v>
      </c>
      <c r="F331" s="31">
        <f>zaaktype!I202</f>
        <v>0</v>
      </c>
      <c r="G331" s="31" t="str">
        <f>zaaktype!K202</f>
        <v>IZIS</v>
      </c>
      <c r="H331" s="54" t="str">
        <f>zaaktype!F202</f>
        <v>€ 113,-/h</v>
      </c>
      <c r="I331" s="9" t="str">
        <f>zaaktype!L202</f>
        <v>zelf invullen</v>
      </c>
      <c r="L331" s="9" t="str">
        <f>zaaktype!D202</f>
        <v>Verzoek</v>
      </c>
      <c r="M331" s="9" t="str">
        <f>zaaktype!E202</f>
        <v>Verzoek</v>
      </c>
    </row>
    <row r="332" spans="1:13" ht="20.25" hidden="1">
      <c r="A332" s="28" t="str">
        <f>zaaktype!A203&amp;" ["&amp;zaaktype!B203&amp;"]  \"&amp;B332</f>
        <v>13.04.06 [Informatie en monitoring]  \Informatieanalyse en monitoring</v>
      </c>
      <c r="B332" s="28" t="str">
        <f>zaaktype!C203</f>
        <v>Informatieanalyse en monitoring</v>
      </c>
      <c r="D332" s="8" t="str">
        <f>zaaktype!G203</f>
        <v>ADV_Overig</v>
      </c>
      <c r="E332" s="8" t="str">
        <f>zaaktype!H203</f>
        <v>AA.03.06</v>
      </c>
      <c r="F332" s="31">
        <f>zaaktype!I203</f>
        <v>0</v>
      </c>
      <c r="G332" s="31" t="str">
        <f>zaaktype!K203</f>
        <v>IZIS</v>
      </c>
      <c r="H332" s="54" t="str">
        <f>zaaktype!F203</f>
        <v>€ 104,-/h</v>
      </c>
      <c r="I332" s="9" t="str">
        <f>zaaktype!L203</f>
        <v>zelf invullen</v>
      </c>
      <c r="L332" s="9" t="str">
        <f>zaaktype!D203</f>
        <v>Verzoek</v>
      </c>
      <c r="M332" s="9" t="str">
        <f>zaaktype!E203</f>
        <v>Verzoek</v>
      </c>
    </row>
    <row r="333" spans="1:13" ht="20.25" hidden="1">
      <c r="A333" s="28" t="str">
        <f>zaaktype!A204&amp;" ["&amp;zaaktype!B204&amp;"]  \"&amp;B333</f>
        <v> []  \0</v>
      </c>
      <c r="B333" s="28">
        <f>zaaktype!C204</f>
        <v>0</v>
      </c>
      <c r="D333" s="8">
        <f>zaaktype!G204</f>
        <v>0</v>
      </c>
      <c r="E333" s="8">
        <f>zaaktype!H204</f>
        <v>0</v>
      </c>
      <c r="F333" s="31">
        <f>zaaktype!I204</f>
        <v>0</v>
      </c>
      <c r="G333" s="31">
        <f>zaaktype!K204</f>
        <v>0</v>
      </c>
      <c r="H333" s="54">
        <f>zaaktype!F204</f>
        <v>0</v>
      </c>
      <c r="I333" s="9">
        <f>zaaktype!L204</f>
        <v>0</v>
      </c>
      <c r="L333" s="9">
        <f>zaaktype!D204</f>
        <v>0</v>
      </c>
      <c r="M333" s="9">
        <f>zaaktype!E204</f>
        <v>0</v>
      </c>
    </row>
    <row r="334" spans="1:13" ht="20.25" hidden="1">
      <c r="A334" s="28" t="str">
        <f>zaaktype!A205&amp;" ["&amp;zaaktype!B205&amp;"]  \"&amp;B334</f>
        <v> []  \0</v>
      </c>
      <c r="B334" s="28">
        <f>zaaktype!C205</f>
        <v>0</v>
      </c>
      <c r="D334" s="8">
        <f>zaaktype!G205</f>
        <v>0</v>
      </c>
      <c r="E334" s="8">
        <f>zaaktype!H205</f>
        <v>0</v>
      </c>
      <c r="F334" s="31">
        <f>zaaktype!I205</f>
        <v>0</v>
      </c>
      <c r="G334" s="31">
        <f>zaaktype!K205</f>
        <v>0</v>
      </c>
      <c r="H334" s="54">
        <f>zaaktype!F205</f>
        <v>0</v>
      </c>
      <c r="I334" s="9">
        <f>zaaktype!L205</f>
        <v>0</v>
      </c>
      <c r="L334" s="9">
        <f>zaaktype!D205</f>
        <v>0</v>
      </c>
      <c r="M334" s="9">
        <f>zaaktype!E205</f>
        <v>0</v>
      </c>
    </row>
    <row r="335" spans="1:13" ht="20.25" hidden="1">
      <c r="A335" s="28" t="str">
        <f>zaaktype!A206&amp;" ["&amp;zaaktype!B206&amp;"]  \"&amp;B335</f>
        <v> []  \0</v>
      </c>
      <c r="B335" s="28">
        <f>zaaktype!C206</f>
        <v>0</v>
      </c>
      <c r="D335" s="8">
        <f>zaaktype!G206</f>
        <v>0</v>
      </c>
      <c r="E335" s="8">
        <f>zaaktype!H206</f>
        <v>0</v>
      </c>
      <c r="F335" s="31">
        <f>zaaktype!I206</f>
        <v>0</v>
      </c>
      <c r="G335" s="31">
        <f>zaaktype!K206</f>
        <v>0</v>
      </c>
      <c r="H335" s="54">
        <f>zaaktype!F206</f>
        <v>0</v>
      </c>
      <c r="I335" s="9">
        <f>zaaktype!L206</f>
        <v>0</v>
      </c>
      <c r="L335" s="9">
        <f>zaaktype!D206</f>
        <v>0</v>
      </c>
      <c r="M335" s="9">
        <f>zaaktype!E206</f>
        <v>0</v>
      </c>
    </row>
    <row r="336" spans="1:13" ht="20.25" hidden="1">
      <c r="A336" s="28" t="str">
        <f>zaaktype!A207&amp;" ["&amp;zaaktype!B207&amp;"]  \"&amp;B336</f>
        <v> []  \0</v>
      </c>
      <c r="B336" s="28">
        <f>zaaktype!C207</f>
        <v>0</v>
      </c>
      <c r="D336" s="8">
        <f>zaaktype!G207</f>
        <v>0</v>
      </c>
      <c r="E336" s="8">
        <f>zaaktype!H207</f>
        <v>0</v>
      </c>
      <c r="F336" s="31">
        <f>zaaktype!I207</f>
        <v>0</v>
      </c>
      <c r="G336" s="31">
        <f>zaaktype!K207</f>
        <v>0</v>
      </c>
      <c r="H336" s="54">
        <f>zaaktype!F207</f>
        <v>0</v>
      </c>
      <c r="I336" s="9">
        <f>zaaktype!L207</f>
        <v>0</v>
      </c>
      <c r="L336" s="9">
        <f>zaaktype!D207</f>
        <v>0</v>
      </c>
      <c r="M336" s="9">
        <f>zaaktype!E207</f>
        <v>0</v>
      </c>
    </row>
    <row r="337" spans="1:13" ht="20.25" hidden="1">
      <c r="A337" s="28" t="str">
        <f>zaaktype!A208&amp;" ["&amp;zaaktype!B208&amp;"]  \"&amp;B337</f>
        <v> []  \0</v>
      </c>
      <c r="B337" s="28">
        <f>zaaktype!C208</f>
        <v>0</v>
      </c>
      <c r="D337" s="8">
        <f>zaaktype!G208</f>
        <v>0</v>
      </c>
      <c r="E337" s="8">
        <f>zaaktype!H208</f>
        <v>0</v>
      </c>
      <c r="F337" s="31">
        <f>zaaktype!I208</f>
        <v>0</v>
      </c>
      <c r="G337" s="31">
        <f>zaaktype!K208</f>
        <v>0</v>
      </c>
      <c r="H337" s="54">
        <f>zaaktype!F208</f>
        <v>0</v>
      </c>
      <c r="I337" s="9">
        <f>zaaktype!L208</f>
        <v>0</v>
      </c>
      <c r="L337" s="9">
        <f>zaaktype!D208</f>
        <v>0</v>
      </c>
      <c r="M337" s="9">
        <f>zaaktype!E208</f>
        <v>0</v>
      </c>
    </row>
    <row r="338" spans="1:13" ht="20.25" hidden="1">
      <c r="A338" s="28" t="str">
        <f>zaaktype!A209&amp;" ["&amp;zaaktype!B209&amp;"]  \"&amp;B338</f>
        <v> []  \0</v>
      </c>
      <c r="B338" s="28">
        <f>zaaktype!C209</f>
        <v>0</v>
      </c>
      <c r="D338" s="8">
        <f>zaaktype!G209</f>
        <v>0</v>
      </c>
      <c r="E338" s="8">
        <f>zaaktype!H209</f>
        <v>0</v>
      </c>
      <c r="F338" s="31">
        <f>zaaktype!I209</f>
        <v>0</v>
      </c>
      <c r="G338" s="31">
        <f>zaaktype!K209</f>
        <v>0</v>
      </c>
      <c r="H338" s="54">
        <f>zaaktype!F209</f>
        <v>0</v>
      </c>
      <c r="I338" s="9">
        <f>zaaktype!L209</f>
        <v>0</v>
      </c>
      <c r="L338" s="9">
        <f>zaaktype!D209</f>
        <v>0</v>
      </c>
      <c r="M338" s="9">
        <f>zaaktype!E209</f>
        <v>0</v>
      </c>
    </row>
    <row r="339" spans="1:13" ht="20.25" hidden="1">
      <c r="A339" s="28" t="str">
        <f>zaaktype!A210&amp;" ["&amp;zaaktype!B210&amp;"]  \"&amp;B339</f>
        <v> []  \0</v>
      </c>
      <c r="B339" s="28">
        <f>zaaktype!C210</f>
        <v>0</v>
      </c>
      <c r="D339" s="8">
        <f>zaaktype!G210</f>
        <v>0</v>
      </c>
      <c r="E339" s="8">
        <f>zaaktype!H210</f>
        <v>0</v>
      </c>
      <c r="F339" s="31">
        <f>zaaktype!I210</f>
        <v>0</v>
      </c>
      <c r="G339" s="31">
        <f>zaaktype!K210</f>
        <v>0</v>
      </c>
      <c r="H339" s="54">
        <f>zaaktype!F210</f>
        <v>0</v>
      </c>
      <c r="I339" s="9">
        <f>zaaktype!L210</f>
        <v>0</v>
      </c>
      <c r="L339" s="9">
        <f>zaaktype!D210</f>
        <v>0</v>
      </c>
      <c r="M339" s="9">
        <f>zaaktype!E210</f>
        <v>0</v>
      </c>
    </row>
    <row r="340" spans="1:13" ht="20.25" hidden="1">
      <c r="A340" s="28" t="str">
        <f>zaaktype!A211&amp;" ["&amp;zaaktype!B211&amp;"]  \"&amp;B340</f>
        <v> []  \0</v>
      </c>
      <c r="B340" s="28">
        <f>zaaktype!C211</f>
        <v>0</v>
      </c>
      <c r="D340" s="8">
        <f>zaaktype!G211</f>
        <v>0</v>
      </c>
      <c r="E340" s="8">
        <f>zaaktype!H211</f>
        <v>0</v>
      </c>
      <c r="F340" s="31">
        <f>zaaktype!I211</f>
        <v>0</v>
      </c>
      <c r="G340" s="31">
        <f>zaaktype!K211</f>
        <v>0</v>
      </c>
      <c r="H340" s="54">
        <f>zaaktype!F211</f>
        <v>0</v>
      </c>
      <c r="I340" s="9">
        <f>zaaktype!L211</f>
        <v>0</v>
      </c>
      <c r="L340" s="9">
        <f>zaaktype!D211</f>
        <v>0</v>
      </c>
      <c r="M340" s="9">
        <f>zaaktype!E211</f>
        <v>0</v>
      </c>
    </row>
    <row r="341" spans="1:13" ht="20.25" hidden="1">
      <c r="A341" s="28" t="str">
        <f>zaaktype!A212&amp;" ["&amp;zaaktype!B212&amp;"]  \"&amp;B341</f>
        <v> []  \0</v>
      </c>
      <c r="B341" s="28">
        <f>zaaktype!C212</f>
        <v>0</v>
      </c>
      <c r="D341" s="8">
        <f>zaaktype!G212</f>
        <v>0</v>
      </c>
      <c r="E341" s="8">
        <f>zaaktype!H212</f>
        <v>0</v>
      </c>
      <c r="F341" s="31">
        <f>zaaktype!I212</f>
        <v>0</v>
      </c>
      <c r="G341" s="31">
        <f>zaaktype!K212</f>
        <v>0</v>
      </c>
      <c r="H341" s="54">
        <f>zaaktype!F212</f>
        <v>0</v>
      </c>
      <c r="I341" s="9">
        <f>zaaktype!L212</f>
        <v>0</v>
      </c>
      <c r="L341" s="9">
        <f>zaaktype!D212</f>
        <v>0</v>
      </c>
      <c r="M341" s="9">
        <f>zaaktype!E212</f>
        <v>0</v>
      </c>
    </row>
    <row r="342" spans="1:13" ht="20.25" hidden="1">
      <c r="A342" s="28" t="str">
        <f>zaaktype!A213&amp;" ["&amp;zaaktype!B213&amp;"]  \"&amp;B342</f>
        <v> []  \0</v>
      </c>
      <c r="B342" s="28">
        <f>zaaktype!C213</f>
        <v>0</v>
      </c>
      <c r="D342" s="8">
        <f>zaaktype!G213</f>
        <v>0</v>
      </c>
      <c r="E342" s="8">
        <f>zaaktype!H213</f>
        <v>0</v>
      </c>
      <c r="F342" s="31">
        <f>zaaktype!I213</f>
        <v>0</v>
      </c>
      <c r="G342" s="31">
        <f>zaaktype!K213</f>
        <v>0</v>
      </c>
      <c r="H342" s="54">
        <f>zaaktype!F213</f>
        <v>0</v>
      </c>
      <c r="I342" s="9">
        <f>zaaktype!L213</f>
        <v>0</v>
      </c>
      <c r="L342" s="9">
        <f>zaaktype!D213</f>
        <v>0</v>
      </c>
      <c r="M342" s="9">
        <f>zaaktype!E213</f>
        <v>0</v>
      </c>
    </row>
    <row r="343" spans="1:13" ht="20.25" hidden="1">
      <c r="A343" s="28" t="str">
        <f>zaaktype!A214&amp;" ["&amp;zaaktype!B214&amp;"]  \"&amp;B343</f>
        <v> []  \0</v>
      </c>
      <c r="B343" s="28">
        <f>zaaktype!C214</f>
        <v>0</v>
      </c>
      <c r="D343" s="8">
        <f>zaaktype!G214</f>
        <v>0</v>
      </c>
      <c r="E343" s="8">
        <f>zaaktype!H214</f>
        <v>0</v>
      </c>
      <c r="F343" s="31">
        <f>zaaktype!I214</f>
        <v>0</v>
      </c>
      <c r="G343" s="31">
        <f>zaaktype!K214</f>
        <v>0</v>
      </c>
      <c r="H343" s="54">
        <f>zaaktype!F214</f>
        <v>0</v>
      </c>
      <c r="I343" s="9">
        <f>zaaktype!L214</f>
        <v>0</v>
      </c>
      <c r="L343" s="9">
        <f>zaaktype!D214</f>
        <v>0</v>
      </c>
      <c r="M343" s="9">
        <f>zaaktype!E214</f>
        <v>0</v>
      </c>
    </row>
    <row r="344" spans="1:13" ht="20.25" hidden="1">
      <c r="A344" s="28" t="str">
        <f>zaaktype!A215&amp;" ["&amp;zaaktype!B215&amp;"]  \"&amp;B344</f>
        <v> []  \0</v>
      </c>
      <c r="B344" s="28">
        <f>zaaktype!C215</f>
        <v>0</v>
      </c>
      <c r="D344" s="8">
        <f>zaaktype!G215</f>
        <v>0</v>
      </c>
      <c r="E344" s="8">
        <f>zaaktype!H215</f>
        <v>0</v>
      </c>
      <c r="F344" s="31">
        <f>zaaktype!I215</f>
        <v>0</v>
      </c>
      <c r="G344" s="31">
        <f>zaaktype!K215</f>
        <v>0</v>
      </c>
      <c r="H344" s="54">
        <f>zaaktype!F215</f>
        <v>0</v>
      </c>
      <c r="I344" s="9">
        <f>zaaktype!L215</f>
        <v>0</v>
      </c>
      <c r="L344" s="9">
        <f>zaaktype!D215</f>
        <v>0</v>
      </c>
      <c r="M344" s="9">
        <f>zaaktype!E215</f>
        <v>0</v>
      </c>
    </row>
    <row r="345" spans="1:13" ht="20.25" hidden="1">
      <c r="A345" s="28" t="str">
        <f>zaaktype!A216&amp;" ["&amp;zaaktype!B216&amp;"]  \"&amp;B345</f>
        <v> []  \0</v>
      </c>
      <c r="B345" s="28">
        <f>zaaktype!C216</f>
        <v>0</v>
      </c>
      <c r="D345" s="8">
        <f>zaaktype!G216</f>
        <v>0</v>
      </c>
      <c r="E345" s="8">
        <f>zaaktype!H216</f>
        <v>0</v>
      </c>
      <c r="F345" s="31">
        <f>zaaktype!I216</f>
        <v>0</v>
      </c>
      <c r="G345" s="31">
        <f>zaaktype!K216</f>
        <v>0</v>
      </c>
      <c r="H345" s="54">
        <f>zaaktype!F216</f>
        <v>0</v>
      </c>
      <c r="I345" s="9">
        <f>zaaktype!L216</f>
        <v>0</v>
      </c>
      <c r="L345" s="9">
        <f>zaaktype!D216</f>
        <v>0</v>
      </c>
      <c r="M345" s="9">
        <f>zaaktype!E216</f>
        <v>0</v>
      </c>
    </row>
    <row r="346" spans="1:13" ht="20.25" hidden="1">
      <c r="A346" s="28" t="str">
        <f>zaaktype!A217&amp;" ["&amp;zaaktype!B217&amp;"]  \"&amp;B346</f>
        <v> []  \0</v>
      </c>
      <c r="B346" s="28">
        <f>zaaktype!C217</f>
        <v>0</v>
      </c>
      <c r="D346" s="8">
        <f>zaaktype!G217</f>
        <v>0</v>
      </c>
      <c r="E346" s="8">
        <f>zaaktype!H217</f>
        <v>0</v>
      </c>
      <c r="F346" s="31">
        <f>zaaktype!I217</f>
        <v>0</v>
      </c>
      <c r="G346" s="31">
        <f>zaaktype!K217</f>
        <v>0</v>
      </c>
      <c r="H346" s="54">
        <f>zaaktype!F217</f>
        <v>0</v>
      </c>
      <c r="I346" s="9">
        <f>zaaktype!L217</f>
        <v>0</v>
      </c>
      <c r="L346" s="9">
        <f>zaaktype!D217</f>
        <v>0</v>
      </c>
      <c r="M346" s="9">
        <f>zaaktype!E217</f>
        <v>0</v>
      </c>
    </row>
    <row r="347" spans="1:13" ht="20.25" hidden="1">
      <c r="A347" s="28" t="str">
        <f>zaaktype!A218&amp;" ["&amp;zaaktype!B218&amp;"]  \"&amp;B347</f>
        <v> []  \0</v>
      </c>
      <c r="B347" s="28">
        <f>zaaktype!C218</f>
        <v>0</v>
      </c>
      <c r="D347" s="8">
        <f>zaaktype!G218</f>
        <v>0</v>
      </c>
      <c r="E347" s="8">
        <f>zaaktype!H218</f>
        <v>0</v>
      </c>
      <c r="F347" s="31">
        <f>zaaktype!I218</f>
        <v>0</v>
      </c>
      <c r="G347" s="31">
        <f>zaaktype!K218</f>
        <v>0</v>
      </c>
      <c r="H347" s="54">
        <f>zaaktype!F218</f>
        <v>0</v>
      </c>
      <c r="I347" s="9">
        <f>zaaktype!L218</f>
        <v>0</v>
      </c>
      <c r="L347" s="9">
        <f>zaaktype!D218</f>
        <v>0</v>
      </c>
      <c r="M347" s="9">
        <f>zaaktype!E218</f>
        <v>0</v>
      </c>
    </row>
    <row r="348" spans="1:13" ht="20.25" hidden="1">
      <c r="A348" s="28" t="str">
        <f>zaaktype!A219&amp;" ["&amp;zaaktype!B219&amp;"]  \"&amp;B348</f>
        <v> []  \0</v>
      </c>
      <c r="B348" s="28">
        <f>zaaktype!C219</f>
        <v>0</v>
      </c>
      <c r="D348" s="8">
        <f>zaaktype!G219</f>
        <v>0</v>
      </c>
      <c r="E348" s="8">
        <f>zaaktype!H219</f>
        <v>0</v>
      </c>
      <c r="F348" s="31">
        <f>zaaktype!I219</f>
        <v>0</v>
      </c>
      <c r="G348" s="31">
        <f>zaaktype!K219</f>
        <v>0</v>
      </c>
      <c r="H348" s="54">
        <f>zaaktype!F219</f>
        <v>0</v>
      </c>
      <c r="I348" s="9">
        <f>zaaktype!L219</f>
        <v>0</v>
      </c>
      <c r="L348" s="9">
        <f>zaaktype!D219</f>
        <v>0</v>
      </c>
      <c r="M348" s="9">
        <f>zaaktype!E219</f>
        <v>0</v>
      </c>
    </row>
    <row r="349" spans="1:13" ht="20.25" hidden="1">
      <c r="A349" s="28" t="str">
        <f>zaaktype!A220&amp;" ["&amp;zaaktype!B220&amp;"]  \"&amp;B349</f>
        <v> []  \0</v>
      </c>
      <c r="B349" s="28">
        <f>zaaktype!C220</f>
        <v>0</v>
      </c>
      <c r="D349" s="8">
        <f>zaaktype!G220</f>
        <v>0</v>
      </c>
      <c r="E349" s="8">
        <f>zaaktype!H220</f>
        <v>0</v>
      </c>
      <c r="F349" s="31">
        <f>zaaktype!I220</f>
        <v>0</v>
      </c>
      <c r="G349" s="31">
        <f>zaaktype!K220</f>
        <v>0</v>
      </c>
      <c r="H349" s="54">
        <f>zaaktype!F220</f>
        <v>0</v>
      </c>
      <c r="I349" s="9">
        <f>zaaktype!L220</f>
        <v>0</v>
      </c>
      <c r="L349" s="9">
        <f>zaaktype!D220</f>
        <v>0</v>
      </c>
      <c r="M349" s="9">
        <f>zaaktype!E220</f>
        <v>0</v>
      </c>
    </row>
    <row r="350" spans="1:13" ht="20.25" hidden="1">
      <c r="A350" s="28" t="str">
        <f>zaaktype!A221&amp;" ["&amp;zaaktype!B221&amp;"]  \"&amp;B350</f>
        <v> []  \0</v>
      </c>
      <c r="B350" s="28">
        <f>zaaktype!C221</f>
        <v>0</v>
      </c>
      <c r="D350" s="8">
        <f>zaaktype!G221</f>
        <v>0</v>
      </c>
      <c r="E350" s="8">
        <f>zaaktype!H221</f>
        <v>0</v>
      </c>
      <c r="F350" s="31">
        <f>zaaktype!I221</f>
        <v>0</v>
      </c>
      <c r="G350" s="31">
        <f>zaaktype!K221</f>
        <v>0</v>
      </c>
      <c r="H350" s="54">
        <f>zaaktype!F221</f>
        <v>0</v>
      </c>
      <c r="I350" s="9">
        <f>zaaktype!L221</f>
        <v>0</v>
      </c>
      <c r="L350" s="9">
        <f>zaaktype!D221</f>
        <v>0</v>
      </c>
      <c r="M350" s="9">
        <f>zaaktype!E221</f>
        <v>0</v>
      </c>
    </row>
    <row r="351" spans="1:13" ht="20.25" hidden="1">
      <c r="A351" s="28" t="str">
        <f>zaaktype!A222&amp;" ["&amp;zaaktype!B222&amp;"]  \"&amp;B351</f>
        <v> []  \0</v>
      </c>
      <c r="B351" s="28">
        <f>zaaktype!C222</f>
        <v>0</v>
      </c>
      <c r="D351" s="8">
        <f>zaaktype!G222</f>
        <v>0</v>
      </c>
      <c r="E351" s="8">
        <f>zaaktype!H222</f>
        <v>0</v>
      </c>
      <c r="F351" s="31">
        <f>zaaktype!I222</f>
        <v>0</v>
      </c>
      <c r="G351" s="31">
        <f>zaaktype!K222</f>
        <v>0</v>
      </c>
      <c r="H351" s="54">
        <f>zaaktype!F222</f>
        <v>0</v>
      </c>
      <c r="I351" s="9">
        <f>zaaktype!L222</f>
        <v>0</v>
      </c>
      <c r="L351" s="9">
        <f>zaaktype!D222</f>
        <v>0</v>
      </c>
      <c r="M351" s="9">
        <f>zaaktype!E222</f>
        <v>0</v>
      </c>
    </row>
    <row r="352" spans="1:13" ht="20.25" hidden="1">
      <c r="A352" s="28" t="str">
        <f>zaaktype!A223&amp;" ["&amp;zaaktype!B223&amp;"]  \"&amp;B352</f>
        <v> []  \0</v>
      </c>
      <c r="B352" s="28">
        <f>zaaktype!C223</f>
        <v>0</v>
      </c>
      <c r="D352" s="8">
        <f>zaaktype!G223</f>
        <v>0</v>
      </c>
      <c r="E352" s="8">
        <f>zaaktype!H223</f>
        <v>0</v>
      </c>
      <c r="F352" s="31">
        <f>zaaktype!I223</f>
        <v>0</v>
      </c>
      <c r="G352" s="31">
        <f>zaaktype!K223</f>
        <v>0</v>
      </c>
      <c r="H352" s="54">
        <f>zaaktype!F223</f>
        <v>0</v>
      </c>
      <c r="I352" s="9">
        <f>zaaktype!L223</f>
        <v>0</v>
      </c>
      <c r="L352" s="9">
        <f>zaaktype!D223</f>
        <v>0</v>
      </c>
      <c r="M352" s="9">
        <f>zaaktype!E223</f>
        <v>0</v>
      </c>
    </row>
    <row r="353" spans="1:13" ht="20.25" hidden="1">
      <c r="A353" s="28" t="str">
        <f>zaaktype!A224&amp;" ["&amp;zaaktype!B224&amp;"]  \"&amp;B353</f>
        <v> []  \0</v>
      </c>
      <c r="B353" s="28">
        <f>zaaktype!C224</f>
        <v>0</v>
      </c>
      <c r="D353" s="8">
        <f>zaaktype!G224</f>
        <v>0</v>
      </c>
      <c r="E353" s="8">
        <f>zaaktype!H224</f>
        <v>0</v>
      </c>
      <c r="F353" s="31">
        <f>zaaktype!I224</f>
        <v>0</v>
      </c>
      <c r="G353" s="31">
        <f>zaaktype!K224</f>
        <v>0</v>
      </c>
      <c r="H353" s="54">
        <f>zaaktype!F224</f>
        <v>0</v>
      </c>
      <c r="I353" s="9">
        <f>zaaktype!L224</f>
        <v>0</v>
      </c>
      <c r="L353" s="9">
        <f>zaaktype!D224</f>
        <v>0</v>
      </c>
      <c r="M353" s="9">
        <f>zaaktype!E224</f>
        <v>0</v>
      </c>
    </row>
    <row r="421" spans="1:3" ht="20.25">
      <c r="A421" s="8" t="s">
        <v>455</v>
      </c>
      <c r="B421" s="8" t="s">
        <v>369</v>
      </c>
      <c r="C421" s="8" t="s">
        <v>375</v>
      </c>
    </row>
    <row r="422" spans="1:2" ht="20.25">
      <c r="A422" s="8" t="str">
        <f>'Gemeente contactpersoon'!A2</f>
        <v>Gemeente Asten</v>
      </c>
      <c r="B422" s="8" t="str">
        <f>'Gemeente contactpersoon'!B2</f>
        <v>134 afd. De Peel</v>
      </c>
    </row>
    <row r="423" spans="1:2" ht="20.25">
      <c r="A423" s="8" t="str">
        <f>'Gemeente contactpersoon'!A3</f>
        <v>Gemeente Bergeijk</v>
      </c>
      <c r="B423" s="8" t="str">
        <f>'Gemeente contactpersoon'!B3</f>
        <v>133 afd. De Kempen</v>
      </c>
    </row>
    <row r="424" spans="1:2" ht="20.25">
      <c r="A424" s="8" t="str">
        <f>'Gemeente contactpersoon'!A4</f>
        <v>Gemeente Best</v>
      </c>
      <c r="B424" s="8" t="str">
        <f>'Gemeente contactpersoon'!B4</f>
        <v>135 afd. Randstedelijke gemeenten</v>
      </c>
    </row>
    <row r="425" spans="1:2" ht="20.25">
      <c r="A425" s="8" t="str">
        <f>'Gemeente contactpersoon'!A5</f>
        <v>Gemeente Bladel</v>
      </c>
      <c r="B425" s="8" t="str">
        <f>'Gemeente contactpersoon'!B5</f>
        <v>133 afd. De Kempen</v>
      </c>
    </row>
    <row r="426" spans="1:2" ht="20.25">
      <c r="A426" s="8" t="str">
        <f>'Gemeente contactpersoon'!A6</f>
        <v>Gemeente Cranendonck</v>
      </c>
      <c r="B426" s="8" t="str">
        <f>'Gemeente contactpersoon'!B6</f>
        <v>132 afd. Helmond / A2</v>
      </c>
    </row>
    <row r="427" spans="1:2" ht="20.25">
      <c r="A427" s="8" t="str">
        <f>'Gemeente contactpersoon'!A7</f>
        <v>Gemeente Deurne</v>
      </c>
      <c r="B427" s="8" t="str">
        <f>'Gemeente contactpersoon'!B7</f>
        <v>134 afd. De Peel</v>
      </c>
    </row>
    <row r="428" spans="1:2" ht="20.25">
      <c r="A428" s="8" t="str">
        <f>'Gemeente contactpersoon'!A8</f>
        <v>Gemeente Eersel</v>
      </c>
      <c r="B428" s="8" t="str">
        <f>'Gemeente contactpersoon'!B8</f>
        <v>133 afd. De Kempen</v>
      </c>
    </row>
    <row r="429" spans="1:2" ht="20.25">
      <c r="A429" s="8" t="str">
        <f>'Gemeente contactpersoon'!A9</f>
        <v>Gemeente Eindhoven</v>
      </c>
      <c r="B429" s="8" t="str">
        <f>'Gemeente contactpersoon'!B9</f>
        <v>131 afd. Eindhoven / Provincie</v>
      </c>
    </row>
    <row r="430" spans="1:2" ht="20.25">
      <c r="A430" s="8" t="str">
        <f>'Gemeente contactpersoon'!A10</f>
        <v>Gemeente Geldrop-Mierlo</v>
      </c>
      <c r="B430" s="8" t="str">
        <f>'Gemeente contactpersoon'!B10</f>
        <v>135 afd. Randstedelijke gemeenten</v>
      </c>
    </row>
    <row r="431" spans="1:2" ht="20.25">
      <c r="A431" s="8" t="str">
        <f>'Gemeente contactpersoon'!A11</f>
        <v>Gemeente Gemert-Bakel</v>
      </c>
      <c r="B431" s="8" t="str">
        <f>'Gemeente contactpersoon'!B11</f>
        <v>134 afd. De Peel</v>
      </c>
    </row>
    <row r="432" spans="1:2" ht="20.25">
      <c r="A432" s="8" t="str">
        <f>'Gemeente contactpersoon'!A12</f>
        <v>Gemeente Heeze-Leende</v>
      </c>
      <c r="B432" s="8" t="str">
        <f>'Gemeente contactpersoon'!B12</f>
        <v>132 afd. Helmond / A2</v>
      </c>
    </row>
    <row r="433" spans="1:2" ht="20.25">
      <c r="A433" s="8" t="str">
        <f>'Gemeente contactpersoon'!A13</f>
        <v>Gemeente Helmond</v>
      </c>
      <c r="B433" s="8" t="str">
        <f>'Gemeente contactpersoon'!B13</f>
        <v>132 afd. Helmond / A2</v>
      </c>
    </row>
    <row r="434" spans="1:2" ht="20.25">
      <c r="A434" s="8" t="str">
        <f>'Gemeente contactpersoon'!A14</f>
        <v>Gemeente Laarbeek</v>
      </c>
      <c r="B434" s="8" t="str">
        <f>'Gemeente contactpersoon'!B14</f>
        <v>134 afd. De Peel</v>
      </c>
    </row>
    <row r="435" spans="1:2" ht="20.25">
      <c r="A435" s="8" t="str">
        <f>'Gemeente contactpersoon'!A15</f>
        <v>Gemeente Nuenen</v>
      </c>
      <c r="B435" s="8" t="str">
        <f>'Gemeente contactpersoon'!B15</f>
        <v>135 afd. Randstedelijke gemeenten</v>
      </c>
    </row>
    <row r="436" spans="1:2" ht="20.25">
      <c r="A436" s="8" t="str">
        <f>'Gemeente contactpersoon'!A16</f>
        <v>Gemeente Oirschot</v>
      </c>
      <c r="B436" s="8" t="str">
        <f>'Gemeente contactpersoon'!B16</f>
        <v>133 afd. De Kempen</v>
      </c>
    </row>
    <row r="437" spans="1:2" ht="20.25">
      <c r="A437" s="8" t="str">
        <f>'Gemeente contactpersoon'!A17</f>
        <v>Provincie NB</v>
      </c>
      <c r="B437" s="8" t="str">
        <f>'Gemeente contactpersoon'!B17</f>
        <v>131 afd. Eindhoven / Provincie</v>
      </c>
    </row>
    <row r="438" spans="1:2" ht="20.25">
      <c r="A438" s="8" t="str">
        <f>'Gemeente contactpersoon'!A18</f>
        <v>Gemeente Reusel-De Mierden</v>
      </c>
      <c r="B438" s="8" t="str">
        <f>'Gemeente contactpersoon'!B18</f>
        <v>133 afd. De Kempen</v>
      </c>
    </row>
    <row r="439" spans="1:2" ht="20.25">
      <c r="A439" s="8" t="str">
        <f>'Gemeente contactpersoon'!A19</f>
        <v>Gemeente Someren</v>
      </c>
      <c r="B439" s="8" t="str">
        <f>'Gemeente contactpersoon'!B19</f>
        <v>134 afd. De Peel</v>
      </c>
    </row>
    <row r="440" spans="1:2" ht="20.25">
      <c r="A440" s="8" t="str">
        <f>'Gemeente contactpersoon'!A20</f>
        <v>Gemeente Son en Breugel</v>
      </c>
      <c r="B440" s="8" t="str">
        <f>'Gemeente contactpersoon'!B20</f>
        <v>135 afd. Randstedelijke gemeenten</v>
      </c>
    </row>
    <row r="441" spans="1:2" ht="20.25">
      <c r="A441" s="8" t="str">
        <f>'Gemeente contactpersoon'!A21</f>
        <v>Gemeente Valkenswaard</v>
      </c>
      <c r="B441" s="8" t="str">
        <f>'Gemeente contactpersoon'!B21</f>
        <v>132 afd. Helmond / A2</v>
      </c>
    </row>
    <row r="442" spans="1:2" ht="20.25">
      <c r="A442" s="8" t="str">
        <f>'Gemeente contactpersoon'!A22</f>
        <v>Gemeente Veldhoven</v>
      </c>
      <c r="B442" s="8" t="str">
        <f>'Gemeente contactpersoon'!B22</f>
        <v>135 afd. Randstedelijke gemeenten</v>
      </c>
    </row>
    <row r="443" spans="1:2" ht="20.25">
      <c r="A443" s="8" t="str">
        <f>'Gemeente contactpersoon'!A23</f>
        <v>Gemeente Waalre</v>
      </c>
      <c r="B443" s="8" t="str">
        <f>'Gemeente contactpersoon'!B23</f>
        <v>132 afd. Helmond / A2</v>
      </c>
    </row>
    <row r="444" spans="1:2" ht="20.25">
      <c r="A444" s="8" t="str">
        <f>'Gemeente contactpersoon'!A24</f>
        <v>Overige opdrachtgevers  -------&gt;</v>
      </c>
      <c r="B444" s="8" t="str">
        <f>'Gemeente contactpersoon'!B24</f>
        <v>136 afd. Overige klanten</v>
      </c>
    </row>
    <row r="445" spans="1:2" ht="20.25">
      <c r="A445" s="8">
        <f>'Gemeente contactpersoon'!A25</f>
        <v>0</v>
      </c>
      <c r="B445" s="8">
        <f>'Gemeente contactpersoon'!B25</f>
        <v>0</v>
      </c>
    </row>
  </sheetData>
  <sheetProtection sheet="1" formatColumns="0" formatRows="0" selectLockedCells="1"/>
  <mergeCells count="29">
    <mergeCell ref="C3:F3"/>
    <mergeCell ref="C6:F6"/>
    <mergeCell ref="C7:F7"/>
    <mergeCell ref="B8:F8"/>
    <mergeCell ref="B4:F4"/>
    <mergeCell ref="B20:B21"/>
    <mergeCell ref="C16:E16"/>
    <mergeCell ref="E5:F5"/>
    <mergeCell ref="C5:D5"/>
    <mergeCell ref="C9:F9"/>
    <mergeCell ref="C10:F10"/>
    <mergeCell ref="C19:F19"/>
    <mergeCell ref="C29:F29"/>
    <mergeCell ref="C27:F27"/>
    <mergeCell ref="C28:F28"/>
    <mergeCell ref="B17:F17"/>
    <mergeCell ref="C13:F13"/>
    <mergeCell ref="C11:F11"/>
    <mergeCell ref="C12:F12"/>
    <mergeCell ref="C22:D22"/>
    <mergeCell ref="C21:D21"/>
    <mergeCell ref="D25:E25"/>
    <mergeCell ref="C14:F14"/>
    <mergeCell ref="D15:E15"/>
    <mergeCell ref="B18:F18"/>
    <mergeCell ref="C23:F23"/>
    <mergeCell ref="E22:F22"/>
    <mergeCell ref="C20:D20"/>
    <mergeCell ref="C24:F24"/>
  </mergeCells>
  <dataValidations count="5">
    <dataValidation type="list" allowBlank="1" showInputMessage="1" showErrorMessage="1" sqref="C13:F13">
      <formula1>"&lt; Keuze taak binnen of buiten werkprogramma &gt;,werkprogramma basis, werkprogramma verzoek, buiten werkprogramma, zie bijlage"</formula1>
    </dataValidation>
    <dataValidation type="list" allowBlank="1" showInputMessage="1" showErrorMessage="1" sqref="C23:F23">
      <formula1>",voorschot werkprogramma,maandelijks,per halfjaar,einde project,per kwartaal,per 2 maanden"</formula1>
    </dataValidation>
    <dataValidation type="list" allowBlank="1" showInputMessage="1" showErrorMessage="1" sqref="C11:F11">
      <formula1>"&lt; industrieel / agrarisch / n.v.t. / zie bijlage &gt;,industrieel,agrarisch,n.v.t., Zie Bijlage"</formula1>
    </dataValidation>
    <dataValidation type="list" allowBlank="1" showInputMessage="1" showErrorMessage="1" sqref="C5:D5">
      <formula1>$A$421:$A$445</formula1>
    </dataValidation>
    <dataValidation type="list" allowBlank="1" showInputMessage="1" showErrorMessage="1" sqref="C12:F12">
      <formula1>$A$130:$A$346</formula1>
    </dataValidation>
  </dataValidations>
  <printOptions/>
  <pageMargins left="0.5118110236220472" right="0.35433070866141736" top="0.7480314960629921" bottom="0.5511811023622047" header="0.1968503937007874" footer="0.31496062992125984"/>
  <pageSetup fitToHeight="0" fitToWidth="1" horizontalDpi="600" verticalDpi="600" orientation="portrait" paperSize="9" scale="41" r:id="rId2"/>
  <headerFooter>
    <oddFooter>&amp;C&amp;"Arial,Standaard"&amp;14
 &amp;R&amp;"Lucida Sans,Standaard"&amp;16
Opdrachtformulier Omgevingsdienst Zuidoost-Brabant 
 versie 15 januari 2014</oddFooter>
  </headerFooter>
  <rowBreaks count="1" manualBreakCount="1">
    <brk id="29" max="255" man="1"/>
  </rowBreaks>
  <drawing r:id="rId1"/>
</worksheet>
</file>

<file path=xl/worksheets/sheet4.xml><?xml version="1.0" encoding="utf-8"?>
<worksheet xmlns="http://schemas.openxmlformats.org/spreadsheetml/2006/main" xmlns:r="http://schemas.openxmlformats.org/officeDocument/2006/relationships">
  <dimension ref="A1:C14"/>
  <sheetViews>
    <sheetView zoomScalePageLayoutView="0" workbookViewId="0" topLeftCell="A1">
      <selection activeCell="C18" sqref="C18"/>
    </sheetView>
  </sheetViews>
  <sheetFormatPr defaultColWidth="9.140625" defaultRowHeight="15"/>
  <cols>
    <col min="1" max="1" width="32.28125" style="88" customWidth="1"/>
    <col min="2" max="2" width="23.140625" style="88" bestFit="1" customWidth="1"/>
    <col min="3" max="3" width="138.00390625" style="112" customWidth="1"/>
    <col min="4" max="16384" width="9.140625" style="88" customWidth="1"/>
  </cols>
  <sheetData>
    <row r="1" spans="1:3" ht="19.5">
      <c r="A1" s="120" t="s">
        <v>627</v>
      </c>
      <c r="B1" s="121"/>
      <c r="C1" s="122"/>
    </row>
    <row r="2" spans="1:3" ht="15">
      <c r="A2" s="123" t="s">
        <v>628</v>
      </c>
      <c r="B2" s="123" t="s">
        <v>629</v>
      </c>
      <c r="C2" s="124" t="s">
        <v>30</v>
      </c>
    </row>
    <row r="3" spans="1:3" ht="15">
      <c r="A3" s="125" t="s">
        <v>635</v>
      </c>
      <c r="B3" s="135" t="s">
        <v>630</v>
      </c>
      <c r="C3" s="126" t="s">
        <v>646</v>
      </c>
    </row>
    <row r="4" spans="1:3" ht="15">
      <c r="A4" s="125" t="s">
        <v>453</v>
      </c>
      <c r="B4" s="125"/>
      <c r="C4" s="126" t="s">
        <v>637</v>
      </c>
    </row>
    <row r="5" spans="1:3" ht="15">
      <c r="A5" s="125" t="s">
        <v>636</v>
      </c>
      <c r="B5" s="125"/>
      <c r="C5" s="126" t="s">
        <v>639</v>
      </c>
    </row>
    <row r="6" spans="1:3" ht="15">
      <c r="A6" s="125" t="s">
        <v>638</v>
      </c>
      <c r="B6" s="125"/>
      <c r="C6" s="126" t="s">
        <v>655</v>
      </c>
    </row>
    <row r="7" spans="1:3" ht="15">
      <c r="A7" s="125" t="s">
        <v>30</v>
      </c>
      <c r="B7" s="125"/>
      <c r="C7" s="126" t="s">
        <v>640</v>
      </c>
    </row>
    <row r="8" spans="1:3" ht="15">
      <c r="A8" s="125" t="s">
        <v>24</v>
      </c>
      <c r="B8" s="135" t="s">
        <v>630</v>
      </c>
      <c r="C8" s="126" t="s">
        <v>641</v>
      </c>
    </row>
    <row r="9" spans="1:3" ht="15">
      <c r="A9" s="127" t="s">
        <v>632</v>
      </c>
      <c r="B9" s="135" t="s">
        <v>630</v>
      </c>
      <c r="C9" s="126" t="s">
        <v>647</v>
      </c>
    </row>
    <row r="10" spans="1:3" ht="26.25">
      <c r="A10" s="128" t="s">
        <v>642</v>
      </c>
      <c r="B10" s="135" t="s">
        <v>630</v>
      </c>
      <c r="C10" s="126" t="s">
        <v>649</v>
      </c>
    </row>
    <row r="11" spans="1:3" ht="26.25">
      <c r="A11" s="128" t="s">
        <v>20</v>
      </c>
      <c r="B11" s="129"/>
      <c r="C11" s="126" t="s">
        <v>648</v>
      </c>
    </row>
    <row r="12" spans="1:3" ht="15">
      <c r="A12" s="128" t="s">
        <v>643</v>
      </c>
      <c r="B12" s="125"/>
      <c r="C12" s="126" t="s">
        <v>644</v>
      </c>
    </row>
    <row r="13" spans="1:3" ht="26.25">
      <c r="A13" s="128" t="s">
        <v>64</v>
      </c>
      <c r="B13" s="125"/>
      <c r="C13" s="126" t="s">
        <v>634</v>
      </c>
    </row>
    <row r="14" spans="1:3" ht="15">
      <c r="A14" s="128" t="s">
        <v>633</v>
      </c>
      <c r="B14" s="130" t="s">
        <v>631</v>
      </c>
      <c r="C14" s="126" t="s">
        <v>645</v>
      </c>
    </row>
  </sheetData>
  <sheetProtection sheet="1" formatColumns="0" formatRows="0" selectLockedCells="1"/>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pageSetUpPr fitToPage="1"/>
  </sheetPr>
  <dimension ref="A3:CP484"/>
  <sheetViews>
    <sheetView zoomScale="75" zoomScaleNormal="75" zoomScalePageLayoutView="0" workbookViewId="0" topLeftCell="A1">
      <selection activeCell="C17" sqref="C17:E17"/>
    </sheetView>
  </sheetViews>
  <sheetFormatPr defaultColWidth="9.140625" defaultRowHeight="15"/>
  <cols>
    <col min="1" max="1" width="18.57421875" style="8" customWidth="1"/>
    <col min="2" max="2" width="70.140625" style="8" customWidth="1"/>
    <col min="3" max="3" width="49.00390625" style="8" customWidth="1"/>
    <col min="4" max="4" width="48.421875" style="8" customWidth="1"/>
    <col min="5" max="5" width="23.140625" style="8" customWidth="1"/>
    <col min="6" max="6" width="24.8515625" style="31" customWidth="1"/>
    <col min="7" max="9" width="28.7109375" style="31" customWidth="1"/>
    <col min="10" max="10" width="21.140625" style="54" customWidth="1"/>
    <col min="11" max="11" width="38.57421875" style="20" customWidth="1"/>
    <col min="12" max="12" width="19.28125" style="9" customWidth="1"/>
    <col min="13" max="94" width="9.140625" style="9" customWidth="1"/>
    <col min="95" max="16384" width="9.140625" style="8" customWidth="1"/>
  </cols>
  <sheetData>
    <row r="1" ht="20.25"/>
    <row r="2" ht="20.25"/>
    <row r="3" spans="2:9" ht="91.5" customHeight="1">
      <c r="B3" s="6"/>
      <c r="C3" s="193" t="s">
        <v>685</v>
      </c>
      <c r="D3" s="193"/>
      <c r="E3" s="193"/>
      <c r="F3" s="193"/>
      <c r="G3" s="36"/>
      <c r="H3" s="36"/>
      <c r="I3" s="36"/>
    </row>
    <row r="4" spans="2:9" ht="56.25" customHeight="1">
      <c r="B4" s="172" t="s">
        <v>17</v>
      </c>
      <c r="C4" s="173"/>
      <c r="D4" s="173"/>
      <c r="E4" s="173"/>
      <c r="F4" s="174"/>
      <c r="G4" s="10"/>
      <c r="H4" s="10"/>
      <c r="I4" s="10"/>
    </row>
    <row r="5" spans="2:9" ht="56.25" customHeight="1">
      <c r="B5" s="29" t="s">
        <v>2</v>
      </c>
      <c r="C5" s="186" t="s">
        <v>490</v>
      </c>
      <c r="D5" s="186"/>
      <c r="E5" s="186"/>
      <c r="F5" s="186"/>
      <c r="G5" s="12" t="s">
        <v>360</v>
      </c>
      <c r="H5" s="12"/>
      <c r="I5" s="12"/>
    </row>
    <row r="6" spans="2:9" ht="56.25" customHeight="1">
      <c r="B6" s="29" t="s">
        <v>0</v>
      </c>
      <c r="C6" s="205" t="str">
        <f>VLOOKUP(C5,A460:C486,3,FALSE)</f>
        <v>&lt;Contactpersoon&gt;</v>
      </c>
      <c r="D6" s="205"/>
      <c r="E6" s="205"/>
      <c r="F6" s="205"/>
      <c r="G6" s="12"/>
      <c r="H6" s="12"/>
      <c r="I6" s="12"/>
    </row>
    <row r="7" spans="2:9" ht="56.25" customHeight="1">
      <c r="B7" s="29" t="s">
        <v>3</v>
      </c>
      <c r="C7" s="206"/>
      <c r="D7" s="206"/>
      <c r="E7" s="206"/>
      <c r="F7" s="206"/>
      <c r="G7" s="12"/>
      <c r="H7" s="12"/>
      <c r="I7" s="12"/>
    </row>
    <row r="8" spans="2:9" ht="22.5" customHeight="1">
      <c r="B8" s="194"/>
      <c r="C8" s="195"/>
      <c r="D8" s="195"/>
      <c r="E8" s="195"/>
      <c r="F8" s="196"/>
      <c r="G8" s="12"/>
      <c r="H8" s="12"/>
      <c r="I8" s="12"/>
    </row>
    <row r="9" spans="2:11" ht="36" customHeight="1">
      <c r="B9" s="55" t="s">
        <v>26</v>
      </c>
      <c r="C9" s="204" t="s">
        <v>365</v>
      </c>
      <c r="D9" s="204"/>
      <c r="E9" s="204"/>
      <c r="F9" s="204"/>
      <c r="J9" s="31"/>
      <c r="K9" s="21"/>
    </row>
    <row r="10" spans="2:9" ht="91.5" customHeight="1">
      <c r="B10" s="55" t="s">
        <v>63</v>
      </c>
      <c r="C10" s="176"/>
      <c r="D10" s="177"/>
      <c r="E10" s="177"/>
      <c r="F10" s="178"/>
      <c r="G10" s="11"/>
      <c r="H10" s="11"/>
      <c r="I10" s="11"/>
    </row>
    <row r="11" spans="2:9" ht="36" customHeight="1">
      <c r="B11" s="55" t="s">
        <v>24</v>
      </c>
      <c r="C11" s="187" t="s">
        <v>28</v>
      </c>
      <c r="D11" s="188"/>
      <c r="E11" s="188"/>
      <c r="F11" s="189"/>
      <c r="G11" s="11" t="s">
        <v>360</v>
      </c>
      <c r="H11" s="11"/>
      <c r="I11" s="11"/>
    </row>
    <row r="12" spans="2:9" ht="54.75" customHeight="1">
      <c r="B12" s="13" t="s">
        <v>1</v>
      </c>
      <c r="C12" s="190" t="s">
        <v>304</v>
      </c>
      <c r="D12" s="191"/>
      <c r="E12" s="191"/>
      <c r="F12" s="192"/>
      <c r="G12" s="12" t="s">
        <v>360</v>
      </c>
      <c r="H12" s="12"/>
      <c r="I12" s="12"/>
    </row>
    <row r="13" spans="2:9" ht="42.75" customHeight="1">
      <c r="B13" s="13" t="s">
        <v>61</v>
      </c>
      <c r="C13" s="208" t="str">
        <f>VLOOKUP(C12,A131:K191,8,FALSE)</f>
        <v>Werkprogramma</v>
      </c>
      <c r="D13" s="208"/>
      <c r="E13" s="208"/>
      <c r="F13" s="208"/>
      <c r="G13" s="12"/>
      <c r="H13" s="12"/>
      <c r="I13" s="12"/>
    </row>
    <row r="14" spans="2:9" ht="42.75" customHeight="1">
      <c r="B14" s="13" t="s">
        <v>423</v>
      </c>
      <c r="C14" s="167" t="str">
        <f>VLOOKUP(C5,A460:D486,4,FALSE)</f>
        <v>&lt;Mandaat Toezicht (Ja/Nee)&gt;</v>
      </c>
      <c r="D14" s="168"/>
      <c r="E14" s="168"/>
      <c r="F14" s="169"/>
      <c r="G14" s="12"/>
      <c r="H14" s="12"/>
      <c r="I14" s="12"/>
    </row>
    <row r="15" spans="2:9" ht="39.75" customHeight="1">
      <c r="B15" s="13" t="s">
        <v>20</v>
      </c>
      <c r="C15" s="167" t="s">
        <v>364</v>
      </c>
      <c r="D15" s="168"/>
      <c r="E15" s="168"/>
      <c r="F15" s="169"/>
      <c r="G15" s="12"/>
      <c r="H15" s="12"/>
      <c r="I15" s="12"/>
    </row>
    <row r="16" spans="2:9" ht="46.5" customHeight="1">
      <c r="B16" s="13" t="s">
        <v>5</v>
      </c>
      <c r="C16" s="136">
        <f ca="1">TODAY()</f>
        <v>43440</v>
      </c>
      <c r="D16" s="170" t="s">
        <v>6</v>
      </c>
      <c r="E16" s="171"/>
      <c r="F16" s="134">
        <f>C16+30</f>
        <v>43470</v>
      </c>
      <c r="G16" s="12"/>
      <c r="H16" s="12"/>
      <c r="I16" s="12"/>
    </row>
    <row r="17" spans="2:9" ht="65.25" customHeight="1">
      <c r="B17" s="13" t="s">
        <v>64</v>
      </c>
      <c r="C17" s="199" t="str">
        <f>VLOOKUP(C12,A131:K191,10,FALSE)</f>
        <v>Uurtarief</v>
      </c>
      <c r="D17" s="200"/>
      <c r="E17" s="201"/>
      <c r="F17" s="56" t="str">
        <f>VLOOKUP(C12,A131:J191,9,FALSE)</f>
        <v>Werkprogramma</v>
      </c>
      <c r="G17" s="12"/>
      <c r="H17" s="12"/>
      <c r="I17" s="12"/>
    </row>
    <row r="18" spans="2:9" ht="22.5" customHeight="1">
      <c r="B18" s="183" t="s">
        <v>657</v>
      </c>
      <c r="C18" s="209"/>
      <c r="D18" s="209"/>
      <c r="E18" s="209"/>
      <c r="F18" s="210"/>
      <c r="G18" s="12"/>
      <c r="H18" s="12"/>
      <c r="I18" s="12"/>
    </row>
    <row r="19" spans="2:9" ht="56.25" customHeight="1">
      <c r="B19" s="172" t="s">
        <v>19</v>
      </c>
      <c r="C19" s="173"/>
      <c r="D19" s="173"/>
      <c r="E19" s="173"/>
      <c r="F19" s="174"/>
      <c r="G19" s="12"/>
      <c r="H19" s="12"/>
      <c r="I19" s="12"/>
    </row>
    <row r="20" spans="2:11" s="9" customFormat="1" ht="62.25" customHeight="1">
      <c r="B20" s="13" t="s">
        <v>7</v>
      </c>
      <c r="C20" s="207" t="str">
        <f>VLOOKUP(C5,A460:C487,2,FALSE)</f>
        <v>&lt;Afdeling&gt;</v>
      </c>
      <c r="D20" s="207"/>
      <c r="E20" s="207"/>
      <c r="F20" s="207"/>
      <c r="G20" s="14"/>
      <c r="H20" s="14"/>
      <c r="I20" s="14"/>
      <c r="J20" s="54"/>
      <c r="K20" s="20"/>
    </row>
    <row r="21" spans="2:9" ht="56.25" customHeight="1">
      <c r="B21" s="197" t="s">
        <v>67</v>
      </c>
      <c r="C21" s="163" t="s">
        <v>62</v>
      </c>
      <c r="D21" s="164"/>
      <c r="E21" s="114" t="str">
        <f>C17</f>
        <v>Uurtarief</v>
      </c>
      <c r="F21" s="57" t="s">
        <v>9</v>
      </c>
      <c r="G21" s="14"/>
      <c r="H21" s="14"/>
      <c r="I21" s="14"/>
    </row>
    <row r="22" spans="2:9" ht="56.25" customHeight="1">
      <c r="B22" s="198"/>
      <c r="C22" s="163" t="s">
        <v>10</v>
      </c>
      <c r="D22" s="164"/>
      <c r="E22" s="114" t="s">
        <v>11</v>
      </c>
      <c r="F22" s="57" t="s">
        <v>9</v>
      </c>
      <c r="G22" s="14"/>
      <c r="H22" s="14"/>
      <c r="I22" s="14"/>
    </row>
    <row r="23" spans="2:11" s="9" customFormat="1" ht="56.25" customHeight="1">
      <c r="B23" s="13" t="s">
        <v>8</v>
      </c>
      <c r="C23" s="163" t="s">
        <v>12</v>
      </c>
      <c r="D23" s="164"/>
      <c r="E23" s="163" t="s">
        <v>65</v>
      </c>
      <c r="F23" s="164"/>
      <c r="G23" s="14"/>
      <c r="H23" s="14"/>
      <c r="I23" s="14"/>
      <c r="J23" s="54"/>
      <c r="K23" s="20"/>
    </row>
    <row r="24" spans="2:9" ht="56.25" customHeight="1">
      <c r="B24" s="13" t="s">
        <v>14</v>
      </c>
      <c r="C24" s="175" t="s">
        <v>658</v>
      </c>
      <c r="D24" s="175"/>
      <c r="E24" s="175"/>
      <c r="F24" s="175"/>
      <c r="G24" s="12"/>
      <c r="H24" s="12"/>
      <c r="I24" s="12"/>
    </row>
    <row r="25" spans="2:9" ht="56.25" customHeight="1">
      <c r="B25" s="13" t="s">
        <v>16</v>
      </c>
      <c r="C25" s="175" t="s">
        <v>442</v>
      </c>
      <c r="D25" s="175"/>
      <c r="E25" s="175"/>
      <c r="F25" s="175"/>
      <c r="G25" s="12"/>
      <c r="H25" s="12"/>
      <c r="I25" s="12"/>
    </row>
    <row r="26" spans="2:9" ht="56.25" customHeight="1">
      <c r="B26" s="77" t="s">
        <v>60</v>
      </c>
      <c r="C26" s="118" t="str">
        <f>VLOOKUP(C12,A131:D191,4,FALSE)</f>
        <v>ZaakType</v>
      </c>
      <c r="D26" s="165" t="str">
        <f>VLOOKUP(C12,A131:E191,5,FALSE)</f>
        <v>ZaakTypeNr</v>
      </c>
      <c r="E26" s="166"/>
      <c r="F26" s="117" t="str">
        <f>VLOOKUP(C12,A131:F336,6,FALSE)</f>
        <v>Deelzaak</v>
      </c>
      <c r="G26" s="12"/>
      <c r="H26" s="12"/>
      <c r="I26" s="12"/>
    </row>
    <row r="27" spans="2:9" ht="56.25" customHeight="1">
      <c r="B27" s="115" t="s">
        <v>18</v>
      </c>
      <c r="C27" s="119" t="str">
        <f>VLOOKUP(C12,A131:G191,7,FALSE)</f>
        <v>Squit/IZIS</v>
      </c>
      <c r="D27" s="115"/>
      <c r="E27" s="115"/>
      <c r="F27" s="116"/>
      <c r="G27" s="12"/>
      <c r="H27" s="12"/>
      <c r="I27" s="12"/>
    </row>
    <row r="28" spans="2:9" ht="56.25" customHeight="1">
      <c r="B28" s="29" t="s">
        <v>22</v>
      </c>
      <c r="C28" s="163" t="s">
        <v>23</v>
      </c>
      <c r="D28" s="182"/>
      <c r="E28" s="182"/>
      <c r="F28" s="164"/>
      <c r="G28" s="12"/>
      <c r="H28" s="12"/>
      <c r="I28" s="12"/>
    </row>
    <row r="29" spans="2:9" ht="56.25" customHeight="1">
      <c r="B29" s="29" t="s">
        <v>15</v>
      </c>
      <c r="C29" s="163" t="s">
        <v>21</v>
      </c>
      <c r="D29" s="182"/>
      <c r="E29" s="182"/>
      <c r="F29" s="164"/>
      <c r="G29" s="12"/>
      <c r="H29" s="12"/>
      <c r="I29" s="12"/>
    </row>
    <row r="30" spans="2:9" ht="56.25" customHeight="1">
      <c r="B30" s="29" t="s">
        <v>25</v>
      </c>
      <c r="C30" s="163" t="s">
        <v>66</v>
      </c>
      <c r="D30" s="182"/>
      <c r="E30" s="182"/>
      <c r="F30" s="164"/>
      <c r="G30" s="12"/>
      <c r="H30" s="12"/>
      <c r="I30" s="12"/>
    </row>
    <row r="31" spans="2:9" ht="56.25" customHeight="1">
      <c r="B31" s="16"/>
      <c r="C31" s="16"/>
      <c r="D31" s="7"/>
      <c r="E31" s="7"/>
      <c r="F31" s="34"/>
      <c r="G31" s="12"/>
      <c r="H31" s="12"/>
      <c r="I31" s="12"/>
    </row>
    <row r="32" spans="2:9" ht="56.25" customHeight="1">
      <c r="B32" s="16"/>
      <c r="C32" s="16"/>
      <c r="D32" s="7"/>
      <c r="E32" s="7"/>
      <c r="F32" s="33"/>
      <c r="G32" s="12"/>
      <c r="H32" s="12"/>
      <c r="I32" s="12"/>
    </row>
    <row r="34" spans="2:6" ht="15" customHeight="1">
      <c r="B34" s="17"/>
      <c r="C34" s="18"/>
      <c r="D34" s="18"/>
      <c r="E34" s="18"/>
      <c r="F34" s="35"/>
    </row>
    <row r="35" spans="2:9" ht="91.5" customHeight="1">
      <c r="B35" s="18"/>
      <c r="C35" s="18"/>
      <c r="D35" s="18"/>
      <c r="E35" s="18"/>
      <c r="F35" s="35"/>
      <c r="G35" s="12"/>
      <c r="H35" s="12"/>
      <c r="I35" s="12"/>
    </row>
    <row r="36" spans="2:9" ht="56.25" customHeight="1">
      <c r="B36" s="18"/>
      <c r="C36" s="18"/>
      <c r="D36" s="18"/>
      <c r="E36" s="18"/>
      <c r="F36" s="35"/>
      <c r="G36" s="12"/>
      <c r="H36" s="12"/>
      <c r="I36" s="12"/>
    </row>
    <row r="37" spans="2:9" ht="56.25" customHeight="1">
      <c r="B37" s="18"/>
      <c r="C37" s="18"/>
      <c r="D37" s="18"/>
      <c r="E37" s="18"/>
      <c r="F37" s="35"/>
      <c r="G37" s="12"/>
      <c r="H37" s="12"/>
      <c r="I37" s="12"/>
    </row>
    <row r="38" spans="2:9" ht="20.25">
      <c r="B38" s="18"/>
      <c r="C38" s="18"/>
      <c r="D38" s="18"/>
      <c r="E38" s="18"/>
      <c r="F38" s="35"/>
      <c r="G38" s="12"/>
      <c r="H38" s="12"/>
      <c r="I38" s="12"/>
    </row>
    <row r="39" spans="2:11" s="9" customFormat="1" ht="20.25">
      <c r="B39" s="18"/>
      <c r="C39" s="18"/>
      <c r="D39" s="18"/>
      <c r="E39" s="18"/>
      <c r="F39" s="35"/>
      <c r="G39" s="14"/>
      <c r="H39" s="14"/>
      <c r="I39" s="14"/>
      <c r="J39" s="54"/>
      <c r="K39" s="20"/>
    </row>
    <row r="40" spans="2:9" ht="20.25">
      <c r="B40" s="18"/>
      <c r="C40" s="18"/>
      <c r="D40" s="18"/>
      <c r="E40" s="18"/>
      <c r="F40" s="35"/>
      <c r="G40" s="12"/>
      <c r="H40" s="12"/>
      <c r="I40" s="12"/>
    </row>
    <row r="41" spans="2:9" ht="20.25">
      <c r="B41" s="18"/>
      <c r="C41" s="18"/>
      <c r="D41" s="18"/>
      <c r="E41" s="18"/>
      <c r="F41" s="35"/>
      <c r="G41" s="12"/>
      <c r="H41" s="12"/>
      <c r="I41" s="12"/>
    </row>
    <row r="42" spans="2:9" ht="20.25">
      <c r="B42" s="18"/>
      <c r="C42" s="18"/>
      <c r="D42" s="18"/>
      <c r="E42" s="18"/>
      <c r="F42" s="35"/>
      <c r="G42" s="19"/>
      <c r="H42" s="19"/>
      <c r="I42" s="19"/>
    </row>
    <row r="43" spans="2:94" s="21" customFormat="1" ht="20.25">
      <c r="B43" s="18"/>
      <c r="C43" s="18"/>
      <c r="D43" s="18"/>
      <c r="E43" s="18"/>
      <c r="F43" s="35"/>
      <c r="G43" s="32"/>
      <c r="H43" s="32"/>
      <c r="I43" s="32"/>
      <c r="J43" s="54"/>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c r="BT43" s="20"/>
      <c r="BU43" s="20"/>
      <c r="BV43" s="20"/>
      <c r="BW43" s="20"/>
      <c r="BX43" s="20"/>
      <c r="BY43" s="20"/>
      <c r="BZ43" s="20"/>
      <c r="CA43" s="20"/>
      <c r="CB43" s="20"/>
      <c r="CC43" s="20"/>
      <c r="CD43" s="20"/>
      <c r="CE43" s="20"/>
      <c r="CF43" s="20"/>
      <c r="CG43" s="20"/>
      <c r="CH43" s="20"/>
      <c r="CI43" s="20"/>
      <c r="CJ43" s="20"/>
      <c r="CK43" s="20"/>
      <c r="CL43" s="20"/>
      <c r="CM43" s="20"/>
      <c r="CN43" s="20"/>
      <c r="CO43" s="20"/>
      <c r="CP43" s="20"/>
    </row>
    <row r="44" spans="2:94" s="21" customFormat="1" ht="20.25">
      <c r="B44" s="18"/>
      <c r="C44" s="18"/>
      <c r="D44" s="18"/>
      <c r="E44" s="18"/>
      <c r="F44" s="35"/>
      <c r="G44" s="12"/>
      <c r="H44" s="12"/>
      <c r="I44" s="12"/>
      <c r="J44" s="54"/>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c r="BT44" s="20"/>
      <c r="BU44" s="20"/>
      <c r="BV44" s="20"/>
      <c r="BW44" s="20"/>
      <c r="BX44" s="20"/>
      <c r="BY44" s="20"/>
      <c r="BZ44" s="20"/>
      <c r="CA44" s="20"/>
      <c r="CB44" s="20"/>
      <c r="CC44" s="20"/>
      <c r="CD44" s="20"/>
      <c r="CE44" s="20"/>
      <c r="CF44" s="20"/>
      <c r="CG44" s="20"/>
      <c r="CH44" s="20"/>
      <c r="CI44" s="20"/>
      <c r="CJ44" s="20"/>
      <c r="CK44" s="20"/>
      <c r="CL44" s="20"/>
      <c r="CM44" s="20"/>
      <c r="CN44" s="20"/>
      <c r="CO44" s="20"/>
      <c r="CP44" s="20"/>
    </row>
    <row r="45" spans="2:94" s="21" customFormat="1" ht="20.25">
      <c r="B45" s="18"/>
      <c r="C45" s="18"/>
      <c r="D45" s="18"/>
      <c r="E45" s="18"/>
      <c r="F45" s="35"/>
      <c r="G45" s="12"/>
      <c r="H45" s="12"/>
      <c r="I45" s="12"/>
      <c r="J45" s="54"/>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c r="BL45" s="20"/>
      <c r="BM45" s="20"/>
      <c r="BN45" s="20"/>
      <c r="BO45" s="20"/>
      <c r="BP45" s="20"/>
      <c r="BQ45" s="20"/>
      <c r="BR45" s="20"/>
      <c r="BS45" s="20"/>
      <c r="BT45" s="20"/>
      <c r="BU45" s="20"/>
      <c r="BV45" s="20"/>
      <c r="BW45" s="20"/>
      <c r="BX45" s="20"/>
      <c r="BY45" s="20"/>
      <c r="BZ45" s="20"/>
      <c r="CA45" s="20"/>
      <c r="CB45" s="20"/>
      <c r="CC45" s="20"/>
      <c r="CD45" s="20"/>
      <c r="CE45" s="20"/>
      <c r="CF45" s="20"/>
      <c r="CG45" s="20"/>
      <c r="CH45" s="20"/>
      <c r="CI45" s="20"/>
      <c r="CJ45" s="20"/>
      <c r="CK45" s="20"/>
      <c r="CL45" s="20"/>
      <c r="CM45" s="20"/>
      <c r="CN45" s="20"/>
      <c r="CO45" s="20"/>
      <c r="CP45" s="20"/>
    </row>
    <row r="46" spans="2:94" s="21" customFormat="1" ht="20.25">
      <c r="B46" s="18"/>
      <c r="C46" s="18"/>
      <c r="D46" s="18"/>
      <c r="E46" s="18"/>
      <c r="F46" s="35"/>
      <c r="G46" s="12"/>
      <c r="H46" s="12"/>
      <c r="I46" s="12"/>
      <c r="J46" s="54"/>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c r="BL46" s="20"/>
      <c r="BM46" s="20"/>
      <c r="BN46" s="20"/>
      <c r="BO46" s="20"/>
      <c r="BP46" s="20"/>
      <c r="BQ46" s="20"/>
      <c r="BR46" s="20"/>
      <c r="BS46" s="20"/>
      <c r="BT46" s="20"/>
      <c r="BU46" s="20"/>
      <c r="BV46" s="20"/>
      <c r="BW46" s="20"/>
      <c r="BX46" s="20"/>
      <c r="BY46" s="20"/>
      <c r="BZ46" s="20"/>
      <c r="CA46" s="20"/>
      <c r="CB46" s="20"/>
      <c r="CC46" s="20"/>
      <c r="CD46" s="20"/>
      <c r="CE46" s="20"/>
      <c r="CF46" s="20"/>
      <c r="CG46" s="20"/>
      <c r="CH46" s="20"/>
      <c r="CI46" s="20"/>
      <c r="CJ46" s="20"/>
      <c r="CK46" s="20"/>
      <c r="CL46" s="20"/>
      <c r="CM46" s="20"/>
      <c r="CN46" s="20"/>
      <c r="CO46" s="20"/>
      <c r="CP46" s="20"/>
    </row>
    <row r="47" spans="2:94" s="21" customFormat="1" ht="20.25">
      <c r="B47" s="18"/>
      <c r="C47" s="18"/>
      <c r="D47" s="18"/>
      <c r="E47" s="18"/>
      <c r="F47" s="35"/>
      <c r="G47" s="12"/>
      <c r="H47" s="12"/>
      <c r="I47" s="12"/>
      <c r="J47" s="54"/>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c r="BL47" s="20"/>
      <c r="BM47" s="20"/>
      <c r="BN47" s="20"/>
      <c r="BO47" s="20"/>
      <c r="BP47" s="20"/>
      <c r="BQ47" s="20"/>
      <c r="BR47" s="20"/>
      <c r="BS47" s="20"/>
      <c r="BT47" s="20"/>
      <c r="BU47" s="20"/>
      <c r="BV47" s="20"/>
      <c r="BW47" s="20"/>
      <c r="BX47" s="20"/>
      <c r="BY47" s="20"/>
      <c r="BZ47" s="20"/>
      <c r="CA47" s="20"/>
      <c r="CB47" s="20"/>
      <c r="CC47" s="20"/>
      <c r="CD47" s="20"/>
      <c r="CE47" s="20"/>
      <c r="CF47" s="20"/>
      <c r="CG47" s="20"/>
      <c r="CH47" s="20"/>
      <c r="CI47" s="20"/>
      <c r="CJ47" s="20"/>
      <c r="CK47" s="20"/>
      <c r="CL47" s="20"/>
      <c r="CM47" s="20"/>
      <c r="CN47" s="20"/>
      <c r="CO47" s="20"/>
      <c r="CP47" s="20"/>
    </row>
    <row r="48" spans="2:94" s="21" customFormat="1" ht="20.25">
      <c r="B48" s="18"/>
      <c r="C48" s="18"/>
      <c r="D48" s="18"/>
      <c r="E48" s="18"/>
      <c r="F48" s="35"/>
      <c r="G48" s="12"/>
      <c r="H48" s="12"/>
      <c r="I48" s="12"/>
      <c r="J48" s="54"/>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c r="BL48" s="20"/>
      <c r="BM48" s="20"/>
      <c r="BN48" s="20"/>
      <c r="BO48" s="20"/>
      <c r="BP48" s="20"/>
      <c r="BQ48" s="20"/>
      <c r="BR48" s="20"/>
      <c r="BS48" s="20"/>
      <c r="BT48" s="20"/>
      <c r="BU48" s="20"/>
      <c r="BV48" s="20"/>
      <c r="BW48" s="20"/>
      <c r="BX48" s="20"/>
      <c r="BY48" s="20"/>
      <c r="BZ48" s="20"/>
      <c r="CA48" s="20"/>
      <c r="CB48" s="20"/>
      <c r="CC48" s="20"/>
      <c r="CD48" s="20"/>
      <c r="CE48" s="20"/>
      <c r="CF48" s="20"/>
      <c r="CG48" s="20"/>
      <c r="CH48" s="20"/>
      <c r="CI48" s="20"/>
      <c r="CJ48" s="20"/>
      <c r="CK48" s="20"/>
      <c r="CL48" s="20"/>
      <c r="CM48" s="20"/>
      <c r="CN48" s="20"/>
      <c r="CO48" s="20"/>
      <c r="CP48" s="20"/>
    </row>
    <row r="49" spans="2:94" s="21" customFormat="1" ht="20.25">
      <c r="B49" s="18"/>
      <c r="C49" s="18"/>
      <c r="D49" s="18"/>
      <c r="E49" s="18"/>
      <c r="F49" s="35"/>
      <c r="G49" s="12"/>
      <c r="H49" s="12"/>
      <c r="I49" s="12"/>
      <c r="J49" s="54"/>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row>
    <row r="50" spans="2:94" s="21" customFormat="1" ht="20.25">
      <c r="B50" s="18"/>
      <c r="C50" s="18"/>
      <c r="D50" s="18"/>
      <c r="E50" s="18"/>
      <c r="F50" s="35"/>
      <c r="G50" s="12"/>
      <c r="H50" s="12"/>
      <c r="I50" s="12"/>
      <c r="J50" s="54"/>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row>
    <row r="51" spans="2:94" s="21" customFormat="1" ht="20.25">
      <c r="B51" s="18"/>
      <c r="C51" s="18"/>
      <c r="D51" s="18"/>
      <c r="E51" s="18"/>
      <c r="F51" s="35"/>
      <c r="G51" s="12"/>
      <c r="H51" s="12"/>
      <c r="I51" s="12"/>
      <c r="J51" s="54"/>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c r="BT51" s="20"/>
      <c r="BU51" s="20"/>
      <c r="BV51" s="20"/>
      <c r="BW51" s="20"/>
      <c r="BX51" s="20"/>
      <c r="BY51" s="20"/>
      <c r="BZ51" s="20"/>
      <c r="CA51" s="20"/>
      <c r="CB51" s="20"/>
      <c r="CC51" s="20"/>
      <c r="CD51" s="20"/>
      <c r="CE51" s="20"/>
      <c r="CF51" s="20"/>
      <c r="CG51" s="20"/>
      <c r="CH51" s="20"/>
      <c r="CI51" s="20"/>
      <c r="CJ51" s="20"/>
      <c r="CK51" s="20"/>
      <c r="CL51" s="20"/>
      <c r="CM51" s="20"/>
      <c r="CN51" s="20"/>
      <c r="CO51" s="20"/>
      <c r="CP51" s="20"/>
    </row>
    <row r="52" spans="2:94" s="21" customFormat="1" ht="20.25" customHeight="1">
      <c r="B52" s="18"/>
      <c r="C52" s="18"/>
      <c r="D52" s="18"/>
      <c r="E52" s="18"/>
      <c r="F52" s="35"/>
      <c r="G52" s="12"/>
      <c r="H52" s="12"/>
      <c r="I52" s="12"/>
      <c r="J52" s="54"/>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c r="BL52" s="20"/>
      <c r="BM52" s="20"/>
      <c r="BN52" s="20"/>
      <c r="BO52" s="20"/>
      <c r="BP52" s="20"/>
      <c r="BQ52" s="20"/>
      <c r="BR52" s="20"/>
      <c r="BS52" s="20"/>
      <c r="BT52" s="20"/>
      <c r="BU52" s="20"/>
      <c r="BV52" s="20"/>
      <c r="BW52" s="20"/>
      <c r="BX52" s="20"/>
      <c r="BY52" s="20"/>
      <c r="BZ52" s="20"/>
      <c r="CA52" s="20"/>
      <c r="CB52" s="20"/>
      <c r="CC52" s="20"/>
      <c r="CD52" s="20"/>
      <c r="CE52" s="20"/>
      <c r="CF52" s="20"/>
      <c r="CG52" s="20"/>
      <c r="CH52" s="20"/>
      <c r="CI52" s="20"/>
      <c r="CJ52" s="20"/>
      <c r="CK52" s="20"/>
      <c r="CL52" s="20"/>
      <c r="CM52" s="20"/>
      <c r="CN52" s="20"/>
      <c r="CO52" s="20"/>
      <c r="CP52" s="20"/>
    </row>
    <row r="53" spans="2:94" s="21" customFormat="1" ht="20.25">
      <c r="B53" s="18"/>
      <c r="C53" s="18"/>
      <c r="D53" s="18"/>
      <c r="E53" s="18"/>
      <c r="F53" s="35"/>
      <c r="G53" s="12"/>
      <c r="H53" s="12"/>
      <c r="I53" s="12"/>
      <c r="J53" s="54"/>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c r="BL53" s="20"/>
      <c r="BM53" s="20"/>
      <c r="BN53" s="20"/>
      <c r="BO53" s="20"/>
      <c r="BP53" s="20"/>
      <c r="BQ53" s="20"/>
      <c r="BR53" s="20"/>
      <c r="BS53" s="20"/>
      <c r="BT53" s="20"/>
      <c r="BU53" s="20"/>
      <c r="BV53" s="20"/>
      <c r="BW53" s="20"/>
      <c r="BX53" s="20"/>
      <c r="BY53" s="20"/>
      <c r="BZ53" s="20"/>
      <c r="CA53" s="20"/>
      <c r="CB53" s="20"/>
      <c r="CC53" s="20"/>
      <c r="CD53" s="20"/>
      <c r="CE53" s="20"/>
      <c r="CF53" s="20"/>
      <c r="CG53" s="20"/>
      <c r="CH53" s="20"/>
      <c r="CI53" s="20"/>
      <c r="CJ53" s="20"/>
      <c r="CK53" s="20"/>
      <c r="CL53" s="20"/>
      <c r="CM53" s="20"/>
      <c r="CN53" s="20"/>
      <c r="CO53" s="20"/>
      <c r="CP53" s="20"/>
    </row>
    <row r="54" spans="2:94" s="21" customFormat="1" ht="20.25">
      <c r="B54" s="18"/>
      <c r="C54" s="18"/>
      <c r="D54" s="18"/>
      <c r="E54" s="18"/>
      <c r="F54" s="35"/>
      <c r="G54" s="12"/>
      <c r="H54" s="12"/>
      <c r="I54" s="12"/>
      <c r="J54" s="54"/>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c r="BL54" s="20"/>
      <c r="BM54" s="20"/>
      <c r="BN54" s="20"/>
      <c r="BO54" s="20"/>
      <c r="BP54" s="20"/>
      <c r="BQ54" s="20"/>
      <c r="BR54" s="20"/>
      <c r="BS54" s="20"/>
      <c r="BT54" s="20"/>
      <c r="BU54" s="20"/>
      <c r="BV54" s="20"/>
      <c r="BW54" s="20"/>
      <c r="BX54" s="20"/>
      <c r="BY54" s="20"/>
      <c r="BZ54" s="20"/>
      <c r="CA54" s="20"/>
      <c r="CB54" s="20"/>
      <c r="CC54" s="20"/>
      <c r="CD54" s="20"/>
      <c r="CE54" s="20"/>
      <c r="CF54" s="20"/>
      <c r="CG54" s="20"/>
      <c r="CH54" s="20"/>
      <c r="CI54" s="20"/>
      <c r="CJ54" s="20"/>
      <c r="CK54" s="20"/>
      <c r="CL54" s="20"/>
      <c r="CM54" s="20"/>
      <c r="CN54" s="20"/>
      <c r="CO54" s="20"/>
      <c r="CP54" s="20"/>
    </row>
    <row r="55" spans="2:94" s="21" customFormat="1" ht="20.25">
      <c r="B55" s="18"/>
      <c r="C55" s="18"/>
      <c r="D55" s="18"/>
      <c r="E55" s="18"/>
      <c r="F55" s="35"/>
      <c r="G55" s="12"/>
      <c r="H55" s="12"/>
      <c r="I55" s="12"/>
      <c r="J55" s="54"/>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c r="BL55" s="20"/>
      <c r="BM55" s="20"/>
      <c r="BN55" s="20"/>
      <c r="BO55" s="20"/>
      <c r="BP55" s="20"/>
      <c r="BQ55" s="20"/>
      <c r="BR55" s="20"/>
      <c r="BS55" s="20"/>
      <c r="BT55" s="20"/>
      <c r="BU55" s="20"/>
      <c r="BV55" s="20"/>
      <c r="BW55" s="20"/>
      <c r="BX55" s="20"/>
      <c r="BY55" s="20"/>
      <c r="BZ55" s="20"/>
      <c r="CA55" s="20"/>
      <c r="CB55" s="20"/>
      <c r="CC55" s="20"/>
      <c r="CD55" s="20"/>
      <c r="CE55" s="20"/>
      <c r="CF55" s="20"/>
      <c r="CG55" s="20"/>
      <c r="CH55" s="20"/>
      <c r="CI55" s="20"/>
      <c r="CJ55" s="20"/>
      <c r="CK55" s="20"/>
      <c r="CL55" s="20"/>
      <c r="CM55" s="20"/>
      <c r="CN55" s="20"/>
      <c r="CO55" s="20"/>
      <c r="CP55" s="20"/>
    </row>
    <row r="56" spans="2:94" s="21" customFormat="1" ht="20.25">
      <c r="B56" s="18"/>
      <c r="C56" s="18"/>
      <c r="D56" s="18"/>
      <c r="E56" s="18"/>
      <c r="F56" s="35"/>
      <c r="G56" s="33"/>
      <c r="H56" s="33"/>
      <c r="I56" s="33"/>
      <c r="J56" s="54"/>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c r="BL56" s="20"/>
      <c r="BM56" s="20"/>
      <c r="BN56" s="20"/>
      <c r="BO56" s="20"/>
      <c r="BP56" s="20"/>
      <c r="BQ56" s="20"/>
      <c r="BR56" s="20"/>
      <c r="BS56" s="20"/>
      <c r="BT56" s="20"/>
      <c r="BU56" s="20"/>
      <c r="BV56" s="20"/>
      <c r="BW56" s="20"/>
      <c r="BX56" s="20"/>
      <c r="BY56" s="20"/>
      <c r="BZ56" s="20"/>
      <c r="CA56" s="20"/>
      <c r="CB56" s="20"/>
      <c r="CC56" s="20"/>
      <c r="CD56" s="20"/>
      <c r="CE56" s="20"/>
      <c r="CF56" s="20"/>
      <c r="CG56" s="20"/>
      <c r="CH56" s="20"/>
      <c r="CI56" s="20"/>
      <c r="CJ56" s="20"/>
      <c r="CK56" s="20"/>
      <c r="CL56" s="20"/>
      <c r="CM56" s="20"/>
      <c r="CN56" s="20"/>
      <c r="CO56" s="20"/>
      <c r="CP56" s="20"/>
    </row>
    <row r="57" spans="2:94" s="21" customFormat="1" ht="20.25">
      <c r="B57" s="18"/>
      <c r="C57" s="18"/>
      <c r="D57" s="18"/>
      <c r="E57" s="18"/>
      <c r="F57" s="35"/>
      <c r="G57" s="33"/>
      <c r="H57" s="33"/>
      <c r="I57" s="33"/>
      <c r="J57" s="54"/>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c r="BL57" s="20"/>
      <c r="BM57" s="20"/>
      <c r="BN57" s="20"/>
      <c r="BO57" s="20"/>
      <c r="BP57" s="20"/>
      <c r="BQ57" s="20"/>
      <c r="BR57" s="20"/>
      <c r="BS57" s="20"/>
      <c r="BT57" s="20"/>
      <c r="BU57" s="20"/>
      <c r="BV57" s="20"/>
      <c r="BW57" s="20"/>
      <c r="BX57" s="20"/>
      <c r="BY57" s="20"/>
      <c r="BZ57" s="20"/>
      <c r="CA57" s="20"/>
      <c r="CB57" s="20"/>
      <c r="CC57" s="20"/>
      <c r="CD57" s="20"/>
      <c r="CE57" s="20"/>
      <c r="CF57" s="20"/>
      <c r="CG57" s="20"/>
      <c r="CH57" s="20"/>
      <c r="CI57" s="20"/>
      <c r="CJ57" s="20"/>
      <c r="CK57" s="20"/>
      <c r="CL57" s="20"/>
      <c r="CM57" s="20"/>
      <c r="CN57" s="20"/>
      <c r="CO57" s="20"/>
      <c r="CP57" s="20"/>
    </row>
    <row r="58" spans="2:94" s="7" customFormat="1" ht="30" customHeight="1">
      <c r="B58" s="18"/>
      <c r="C58" s="18"/>
      <c r="D58" s="18"/>
      <c r="E58" s="18"/>
      <c r="F58" s="35"/>
      <c r="G58" s="12"/>
      <c r="H58" s="12"/>
      <c r="I58" s="12"/>
      <c r="J58" s="14"/>
      <c r="K58" s="61"/>
      <c r="L58" s="22"/>
      <c r="M58" s="22"/>
      <c r="N58" s="22"/>
      <c r="O58" s="22"/>
      <c r="P58" s="22"/>
      <c r="Q58" s="22"/>
      <c r="R58" s="22"/>
      <c r="S58" s="22"/>
      <c r="T58" s="22"/>
      <c r="U58" s="22"/>
      <c r="V58" s="22"/>
      <c r="W58" s="22"/>
      <c r="X58" s="22"/>
      <c r="Y58" s="22"/>
      <c r="Z58" s="22"/>
      <c r="AA58" s="22"/>
      <c r="AB58" s="22"/>
      <c r="AC58" s="22"/>
      <c r="AD58" s="22"/>
      <c r="AE58" s="22"/>
      <c r="AF58" s="22"/>
      <c r="AG58" s="22"/>
      <c r="AH58" s="22"/>
      <c r="AI58" s="22"/>
      <c r="AJ58" s="22"/>
      <c r="AK58" s="22"/>
      <c r="AL58" s="22"/>
      <c r="AM58" s="22"/>
      <c r="AN58" s="22"/>
      <c r="AO58" s="22"/>
      <c r="AP58" s="22"/>
      <c r="AQ58" s="22"/>
      <c r="AR58" s="22"/>
      <c r="AS58" s="22"/>
      <c r="AT58" s="22"/>
      <c r="AU58" s="22"/>
      <c r="AV58" s="22"/>
      <c r="AW58" s="22"/>
      <c r="AX58" s="22"/>
      <c r="AY58" s="22"/>
      <c r="AZ58" s="22"/>
      <c r="BA58" s="22"/>
      <c r="BB58" s="22"/>
      <c r="BC58" s="22"/>
      <c r="BD58" s="22"/>
      <c r="BE58" s="22"/>
      <c r="BF58" s="22"/>
      <c r="BG58" s="22"/>
      <c r="BH58" s="22"/>
      <c r="BI58" s="22"/>
      <c r="BJ58" s="22"/>
      <c r="BK58" s="22"/>
      <c r="BL58" s="22"/>
      <c r="BM58" s="22"/>
      <c r="BN58" s="22"/>
      <c r="BO58" s="22"/>
      <c r="BP58" s="22"/>
      <c r="BQ58" s="22"/>
      <c r="BR58" s="22"/>
      <c r="BS58" s="22"/>
      <c r="BT58" s="22"/>
      <c r="BU58" s="22"/>
      <c r="BV58" s="22"/>
      <c r="BW58" s="22"/>
      <c r="BX58" s="22"/>
      <c r="BY58" s="22"/>
      <c r="BZ58" s="22"/>
      <c r="CA58" s="22"/>
      <c r="CB58" s="22"/>
      <c r="CC58" s="22"/>
      <c r="CD58" s="22"/>
      <c r="CE58" s="22"/>
      <c r="CF58" s="22"/>
      <c r="CG58" s="22"/>
      <c r="CH58" s="22"/>
      <c r="CI58" s="22"/>
      <c r="CJ58" s="22"/>
      <c r="CK58" s="22"/>
      <c r="CL58" s="22"/>
      <c r="CM58" s="22"/>
      <c r="CN58" s="22"/>
      <c r="CO58" s="22"/>
      <c r="CP58" s="22"/>
    </row>
    <row r="59" spans="2:94" s="7" customFormat="1" ht="20.25">
      <c r="B59" s="18"/>
      <c r="C59" s="18"/>
      <c r="D59" s="18"/>
      <c r="E59" s="18"/>
      <c r="F59" s="35"/>
      <c r="G59" s="12"/>
      <c r="H59" s="12"/>
      <c r="I59" s="12"/>
      <c r="J59" s="14"/>
      <c r="K59" s="61"/>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2"/>
      <c r="BK59" s="22"/>
      <c r="BL59" s="22"/>
      <c r="BM59" s="22"/>
      <c r="BN59" s="22"/>
      <c r="BO59" s="22"/>
      <c r="BP59" s="22"/>
      <c r="BQ59" s="22"/>
      <c r="BR59" s="22"/>
      <c r="BS59" s="22"/>
      <c r="BT59" s="22"/>
      <c r="BU59" s="22"/>
      <c r="BV59" s="22"/>
      <c r="BW59" s="22"/>
      <c r="BX59" s="22"/>
      <c r="BY59" s="22"/>
      <c r="BZ59" s="22"/>
      <c r="CA59" s="22"/>
      <c r="CB59" s="22"/>
      <c r="CC59" s="22"/>
      <c r="CD59" s="22"/>
      <c r="CE59" s="22"/>
      <c r="CF59" s="22"/>
      <c r="CG59" s="22"/>
      <c r="CH59" s="22"/>
      <c r="CI59" s="22"/>
      <c r="CJ59" s="22"/>
      <c r="CK59" s="22"/>
      <c r="CL59" s="22"/>
      <c r="CM59" s="22"/>
      <c r="CN59" s="22"/>
      <c r="CO59" s="22"/>
      <c r="CP59" s="22"/>
    </row>
    <row r="60" spans="2:94" s="7" customFormat="1" ht="20.25">
      <c r="B60" s="18"/>
      <c r="C60" s="18"/>
      <c r="D60" s="18"/>
      <c r="E60" s="18"/>
      <c r="F60" s="35"/>
      <c r="G60" s="12"/>
      <c r="H60" s="12"/>
      <c r="I60" s="12"/>
      <c r="J60" s="14"/>
      <c r="K60" s="61"/>
      <c r="L60" s="22"/>
      <c r="M60" s="22"/>
      <c r="N60" s="22"/>
      <c r="O60" s="22"/>
      <c r="P60" s="22"/>
      <c r="Q60" s="22"/>
      <c r="R60" s="22"/>
      <c r="S60" s="22"/>
      <c r="T60" s="22"/>
      <c r="U60" s="22"/>
      <c r="V60" s="22"/>
      <c r="W60" s="22"/>
      <c r="X60" s="22"/>
      <c r="Y60" s="22"/>
      <c r="Z60" s="22"/>
      <c r="AA60" s="22"/>
      <c r="AB60" s="22"/>
      <c r="AC60" s="22"/>
      <c r="AD60" s="22"/>
      <c r="AE60" s="22"/>
      <c r="AF60" s="22"/>
      <c r="AG60" s="22"/>
      <c r="AH60" s="22"/>
      <c r="AI60" s="22"/>
      <c r="AJ60" s="22"/>
      <c r="AK60" s="22"/>
      <c r="AL60" s="22"/>
      <c r="AM60" s="22"/>
      <c r="AN60" s="22"/>
      <c r="AO60" s="22"/>
      <c r="AP60" s="22"/>
      <c r="AQ60" s="22"/>
      <c r="AR60" s="22"/>
      <c r="AS60" s="22"/>
      <c r="AT60" s="22"/>
      <c r="AU60" s="22"/>
      <c r="AV60" s="22"/>
      <c r="AW60" s="22"/>
      <c r="AX60" s="22"/>
      <c r="AY60" s="22"/>
      <c r="AZ60" s="22"/>
      <c r="BA60" s="22"/>
      <c r="BB60" s="22"/>
      <c r="BC60" s="22"/>
      <c r="BD60" s="22"/>
      <c r="BE60" s="22"/>
      <c r="BF60" s="22"/>
      <c r="BG60" s="22"/>
      <c r="BH60" s="22"/>
      <c r="BI60" s="22"/>
      <c r="BJ60" s="22"/>
      <c r="BK60" s="22"/>
      <c r="BL60" s="22"/>
      <c r="BM60" s="22"/>
      <c r="BN60" s="22"/>
      <c r="BO60" s="22"/>
      <c r="BP60" s="22"/>
      <c r="BQ60" s="22"/>
      <c r="BR60" s="22"/>
      <c r="BS60" s="22"/>
      <c r="BT60" s="22"/>
      <c r="BU60" s="22"/>
      <c r="BV60" s="22"/>
      <c r="BW60" s="22"/>
      <c r="BX60" s="22"/>
      <c r="BY60" s="22"/>
      <c r="BZ60" s="22"/>
      <c r="CA60" s="22"/>
      <c r="CB60" s="22"/>
      <c r="CC60" s="22"/>
      <c r="CD60" s="22"/>
      <c r="CE60" s="22"/>
      <c r="CF60" s="22"/>
      <c r="CG60" s="22"/>
      <c r="CH60" s="22"/>
      <c r="CI60" s="22"/>
      <c r="CJ60" s="22"/>
      <c r="CK60" s="22"/>
      <c r="CL60" s="22"/>
      <c r="CM60" s="22"/>
      <c r="CN60" s="22"/>
      <c r="CO60" s="22"/>
      <c r="CP60" s="22"/>
    </row>
    <row r="61" spans="2:94" s="7" customFormat="1" ht="20.25">
      <c r="B61" s="18"/>
      <c r="C61" s="18"/>
      <c r="D61" s="18"/>
      <c r="E61" s="18"/>
      <c r="F61" s="35"/>
      <c r="G61" s="12"/>
      <c r="H61" s="12"/>
      <c r="I61" s="12"/>
      <c r="J61" s="14"/>
      <c r="K61" s="61"/>
      <c r="L61" s="22"/>
      <c r="M61" s="22"/>
      <c r="N61" s="22"/>
      <c r="O61" s="22"/>
      <c r="P61" s="22"/>
      <c r="Q61" s="22"/>
      <c r="R61" s="22"/>
      <c r="S61" s="22"/>
      <c r="T61" s="22"/>
      <c r="U61" s="22"/>
      <c r="V61" s="22"/>
      <c r="W61" s="22"/>
      <c r="X61" s="22"/>
      <c r="Y61" s="22"/>
      <c r="Z61" s="22"/>
      <c r="AA61" s="22"/>
      <c r="AB61" s="22"/>
      <c r="AC61" s="22"/>
      <c r="AD61" s="22"/>
      <c r="AE61" s="22"/>
      <c r="AF61" s="22"/>
      <c r="AG61" s="22"/>
      <c r="AH61" s="22"/>
      <c r="AI61" s="22"/>
      <c r="AJ61" s="22"/>
      <c r="AK61" s="22"/>
      <c r="AL61" s="22"/>
      <c r="AM61" s="22"/>
      <c r="AN61" s="22"/>
      <c r="AO61" s="22"/>
      <c r="AP61" s="22"/>
      <c r="AQ61" s="22"/>
      <c r="AR61" s="22"/>
      <c r="AS61" s="22"/>
      <c r="AT61" s="22"/>
      <c r="AU61" s="22"/>
      <c r="AV61" s="22"/>
      <c r="AW61" s="22"/>
      <c r="AX61" s="22"/>
      <c r="AY61" s="22"/>
      <c r="AZ61" s="22"/>
      <c r="BA61" s="22"/>
      <c r="BB61" s="22"/>
      <c r="BC61" s="22"/>
      <c r="BD61" s="22"/>
      <c r="BE61" s="22"/>
      <c r="BF61" s="22"/>
      <c r="BG61" s="22"/>
      <c r="BH61" s="22"/>
      <c r="BI61" s="22"/>
      <c r="BJ61" s="22"/>
      <c r="BK61" s="22"/>
      <c r="BL61" s="22"/>
      <c r="BM61" s="22"/>
      <c r="BN61" s="22"/>
      <c r="BO61" s="22"/>
      <c r="BP61" s="22"/>
      <c r="BQ61" s="22"/>
      <c r="BR61" s="22"/>
      <c r="BS61" s="22"/>
      <c r="BT61" s="22"/>
      <c r="BU61" s="22"/>
      <c r="BV61" s="22"/>
      <c r="BW61" s="22"/>
      <c r="BX61" s="22"/>
      <c r="BY61" s="22"/>
      <c r="BZ61" s="22"/>
      <c r="CA61" s="22"/>
      <c r="CB61" s="22"/>
      <c r="CC61" s="22"/>
      <c r="CD61" s="22"/>
      <c r="CE61" s="22"/>
      <c r="CF61" s="22"/>
      <c r="CG61" s="22"/>
      <c r="CH61" s="22"/>
      <c r="CI61" s="22"/>
      <c r="CJ61" s="22"/>
      <c r="CK61" s="22"/>
      <c r="CL61" s="22"/>
      <c r="CM61" s="22"/>
      <c r="CN61" s="22"/>
      <c r="CO61" s="22"/>
      <c r="CP61" s="22"/>
    </row>
    <row r="62" spans="2:94" s="7" customFormat="1" ht="39" customHeight="1">
      <c r="B62" s="18"/>
      <c r="C62" s="18"/>
      <c r="D62" s="18"/>
      <c r="E62" s="18"/>
      <c r="F62" s="35"/>
      <c r="G62" s="12"/>
      <c r="H62" s="12"/>
      <c r="I62" s="12"/>
      <c r="J62" s="14"/>
      <c r="K62" s="61"/>
      <c r="L62" s="22"/>
      <c r="M62" s="22"/>
      <c r="N62" s="22"/>
      <c r="O62" s="22"/>
      <c r="P62" s="22"/>
      <c r="Q62" s="22"/>
      <c r="R62" s="22"/>
      <c r="S62" s="22"/>
      <c r="T62" s="22"/>
      <c r="U62" s="22"/>
      <c r="V62" s="22"/>
      <c r="W62" s="22"/>
      <c r="X62" s="22"/>
      <c r="Y62" s="22"/>
      <c r="Z62" s="22"/>
      <c r="AA62" s="22"/>
      <c r="AB62" s="22"/>
      <c r="AC62" s="22"/>
      <c r="AD62" s="22"/>
      <c r="AE62" s="22"/>
      <c r="AF62" s="22"/>
      <c r="AG62" s="22"/>
      <c r="AH62" s="22"/>
      <c r="AI62" s="22"/>
      <c r="AJ62" s="22"/>
      <c r="AK62" s="22"/>
      <c r="AL62" s="22"/>
      <c r="AM62" s="22"/>
      <c r="AN62" s="22"/>
      <c r="AO62" s="22"/>
      <c r="AP62" s="22"/>
      <c r="AQ62" s="22"/>
      <c r="AR62" s="22"/>
      <c r="AS62" s="22"/>
      <c r="AT62" s="22"/>
      <c r="AU62" s="22"/>
      <c r="AV62" s="22"/>
      <c r="AW62" s="22"/>
      <c r="AX62" s="22"/>
      <c r="AY62" s="22"/>
      <c r="AZ62" s="22"/>
      <c r="BA62" s="22"/>
      <c r="BB62" s="22"/>
      <c r="BC62" s="22"/>
      <c r="BD62" s="22"/>
      <c r="BE62" s="22"/>
      <c r="BF62" s="22"/>
      <c r="BG62" s="22"/>
      <c r="BH62" s="22"/>
      <c r="BI62" s="22"/>
      <c r="BJ62" s="22"/>
      <c r="BK62" s="22"/>
      <c r="BL62" s="22"/>
      <c r="BM62" s="22"/>
      <c r="BN62" s="22"/>
      <c r="BO62" s="22"/>
      <c r="BP62" s="22"/>
      <c r="BQ62" s="22"/>
      <c r="BR62" s="22"/>
      <c r="BS62" s="22"/>
      <c r="BT62" s="22"/>
      <c r="BU62" s="22"/>
      <c r="BV62" s="22"/>
      <c r="BW62" s="22"/>
      <c r="BX62" s="22"/>
      <c r="BY62" s="22"/>
      <c r="BZ62" s="22"/>
      <c r="CA62" s="22"/>
      <c r="CB62" s="22"/>
      <c r="CC62" s="22"/>
      <c r="CD62" s="22"/>
      <c r="CE62" s="22"/>
      <c r="CF62" s="22"/>
      <c r="CG62" s="22"/>
      <c r="CH62" s="22"/>
      <c r="CI62" s="22"/>
      <c r="CJ62" s="22"/>
      <c r="CK62" s="22"/>
      <c r="CL62" s="22"/>
      <c r="CM62" s="22"/>
      <c r="CN62" s="22"/>
      <c r="CO62" s="22"/>
      <c r="CP62" s="22"/>
    </row>
    <row r="63" spans="2:94" s="7" customFormat="1" ht="20.25" customHeight="1">
      <c r="B63" s="18"/>
      <c r="C63" s="18"/>
      <c r="D63" s="18"/>
      <c r="E63" s="18"/>
      <c r="F63" s="35"/>
      <c r="G63" s="12"/>
      <c r="H63" s="12"/>
      <c r="I63" s="12"/>
      <c r="J63" s="14"/>
      <c r="K63" s="61"/>
      <c r="L63" s="22"/>
      <c r="M63" s="22"/>
      <c r="N63" s="22"/>
      <c r="O63" s="22"/>
      <c r="P63" s="22"/>
      <c r="Q63" s="22"/>
      <c r="R63" s="22"/>
      <c r="S63" s="22"/>
      <c r="T63" s="22"/>
      <c r="U63" s="22"/>
      <c r="V63" s="22"/>
      <c r="W63" s="22"/>
      <c r="X63" s="22"/>
      <c r="Y63" s="22"/>
      <c r="Z63" s="22"/>
      <c r="AA63" s="22"/>
      <c r="AB63" s="22"/>
      <c r="AC63" s="22"/>
      <c r="AD63" s="22"/>
      <c r="AE63" s="22"/>
      <c r="AF63" s="22"/>
      <c r="AG63" s="22"/>
      <c r="AH63" s="22"/>
      <c r="AI63" s="22"/>
      <c r="AJ63" s="22"/>
      <c r="AK63" s="22"/>
      <c r="AL63" s="22"/>
      <c r="AM63" s="22"/>
      <c r="AN63" s="22"/>
      <c r="AO63" s="22"/>
      <c r="AP63" s="22"/>
      <c r="AQ63" s="22"/>
      <c r="AR63" s="22"/>
      <c r="AS63" s="22"/>
      <c r="AT63" s="22"/>
      <c r="AU63" s="22"/>
      <c r="AV63" s="22"/>
      <c r="AW63" s="22"/>
      <c r="AX63" s="22"/>
      <c r="AY63" s="22"/>
      <c r="AZ63" s="22"/>
      <c r="BA63" s="22"/>
      <c r="BB63" s="22"/>
      <c r="BC63" s="22"/>
      <c r="BD63" s="22"/>
      <c r="BE63" s="22"/>
      <c r="BF63" s="22"/>
      <c r="BG63" s="22"/>
      <c r="BH63" s="22"/>
      <c r="BI63" s="22"/>
      <c r="BJ63" s="22"/>
      <c r="BK63" s="22"/>
      <c r="BL63" s="22"/>
      <c r="BM63" s="22"/>
      <c r="BN63" s="22"/>
      <c r="BO63" s="22"/>
      <c r="BP63" s="22"/>
      <c r="BQ63" s="22"/>
      <c r="BR63" s="22"/>
      <c r="BS63" s="22"/>
      <c r="BT63" s="22"/>
      <c r="BU63" s="22"/>
      <c r="BV63" s="22"/>
      <c r="BW63" s="22"/>
      <c r="BX63" s="22"/>
      <c r="BY63" s="22"/>
      <c r="BZ63" s="22"/>
      <c r="CA63" s="22"/>
      <c r="CB63" s="22"/>
      <c r="CC63" s="22"/>
      <c r="CD63" s="22"/>
      <c r="CE63" s="22"/>
      <c r="CF63" s="22"/>
      <c r="CG63" s="22"/>
      <c r="CH63" s="22"/>
      <c r="CI63" s="22"/>
      <c r="CJ63" s="22"/>
      <c r="CK63" s="22"/>
      <c r="CL63" s="22"/>
      <c r="CM63" s="22"/>
      <c r="CN63" s="22"/>
      <c r="CO63" s="22"/>
      <c r="CP63" s="22"/>
    </row>
    <row r="64" spans="2:94" s="7" customFormat="1" ht="20.25" customHeight="1">
      <c r="B64" s="18"/>
      <c r="C64" s="18"/>
      <c r="D64" s="18"/>
      <c r="E64" s="18"/>
      <c r="F64" s="35"/>
      <c r="G64" s="12"/>
      <c r="H64" s="12"/>
      <c r="I64" s="12"/>
      <c r="J64" s="14"/>
      <c r="K64" s="61"/>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22"/>
      <c r="AN64" s="22"/>
      <c r="AO64" s="22"/>
      <c r="AP64" s="22"/>
      <c r="AQ64" s="22"/>
      <c r="AR64" s="22"/>
      <c r="AS64" s="22"/>
      <c r="AT64" s="22"/>
      <c r="AU64" s="22"/>
      <c r="AV64" s="22"/>
      <c r="AW64" s="22"/>
      <c r="AX64" s="22"/>
      <c r="AY64" s="22"/>
      <c r="AZ64" s="22"/>
      <c r="BA64" s="22"/>
      <c r="BB64" s="22"/>
      <c r="BC64" s="22"/>
      <c r="BD64" s="22"/>
      <c r="BE64" s="22"/>
      <c r="BF64" s="22"/>
      <c r="BG64" s="22"/>
      <c r="BH64" s="22"/>
      <c r="BI64" s="22"/>
      <c r="BJ64" s="22"/>
      <c r="BK64" s="22"/>
      <c r="BL64" s="22"/>
      <c r="BM64" s="22"/>
      <c r="BN64" s="22"/>
      <c r="BO64" s="22"/>
      <c r="BP64" s="22"/>
      <c r="BQ64" s="22"/>
      <c r="BR64" s="22"/>
      <c r="BS64" s="22"/>
      <c r="BT64" s="22"/>
      <c r="BU64" s="22"/>
      <c r="BV64" s="22"/>
      <c r="BW64" s="22"/>
      <c r="BX64" s="22"/>
      <c r="BY64" s="22"/>
      <c r="BZ64" s="22"/>
      <c r="CA64" s="22"/>
      <c r="CB64" s="22"/>
      <c r="CC64" s="22"/>
      <c r="CD64" s="22"/>
      <c r="CE64" s="22"/>
      <c r="CF64" s="22"/>
      <c r="CG64" s="22"/>
      <c r="CH64" s="22"/>
      <c r="CI64" s="22"/>
      <c r="CJ64" s="22"/>
      <c r="CK64" s="22"/>
      <c r="CL64" s="22"/>
      <c r="CM64" s="22"/>
      <c r="CN64" s="22"/>
      <c r="CO64" s="22"/>
      <c r="CP64" s="22"/>
    </row>
    <row r="65" spans="2:94" s="7" customFormat="1" ht="20.25" customHeight="1">
      <c r="B65" s="18"/>
      <c r="C65" s="18"/>
      <c r="D65" s="18"/>
      <c r="E65" s="18"/>
      <c r="F65" s="35"/>
      <c r="G65" s="12"/>
      <c r="H65" s="12"/>
      <c r="I65" s="12"/>
      <c r="J65" s="14"/>
      <c r="K65" s="61"/>
      <c r="L65" s="22"/>
      <c r="M65" s="22"/>
      <c r="N65" s="22"/>
      <c r="O65" s="22"/>
      <c r="P65" s="22"/>
      <c r="Q65" s="22"/>
      <c r="R65" s="22"/>
      <c r="S65" s="22"/>
      <c r="T65" s="22"/>
      <c r="U65" s="22"/>
      <c r="V65" s="22"/>
      <c r="W65" s="22"/>
      <c r="X65" s="22"/>
      <c r="Y65" s="22"/>
      <c r="Z65" s="22"/>
      <c r="AA65" s="22"/>
      <c r="AB65" s="22"/>
      <c r="AC65" s="22"/>
      <c r="AD65" s="22"/>
      <c r="AE65" s="22"/>
      <c r="AF65" s="22"/>
      <c r="AG65" s="22"/>
      <c r="AH65" s="22"/>
      <c r="AI65" s="22"/>
      <c r="AJ65" s="22"/>
      <c r="AK65" s="22"/>
      <c r="AL65" s="22"/>
      <c r="AM65" s="22"/>
      <c r="AN65" s="22"/>
      <c r="AO65" s="22"/>
      <c r="AP65" s="22"/>
      <c r="AQ65" s="22"/>
      <c r="AR65" s="22"/>
      <c r="AS65" s="22"/>
      <c r="AT65" s="22"/>
      <c r="AU65" s="22"/>
      <c r="AV65" s="22"/>
      <c r="AW65" s="22"/>
      <c r="AX65" s="22"/>
      <c r="AY65" s="22"/>
      <c r="AZ65" s="22"/>
      <c r="BA65" s="22"/>
      <c r="BB65" s="22"/>
      <c r="BC65" s="22"/>
      <c r="BD65" s="22"/>
      <c r="BE65" s="22"/>
      <c r="BF65" s="22"/>
      <c r="BG65" s="22"/>
      <c r="BH65" s="22"/>
      <c r="BI65" s="22"/>
      <c r="BJ65" s="22"/>
      <c r="BK65" s="22"/>
      <c r="BL65" s="22"/>
      <c r="BM65" s="22"/>
      <c r="BN65" s="22"/>
      <c r="BO65" s="22"/>
      <c r="BP65" s="22"/>
      <c r="BQ65" s="22"/>
      <c r="BR65" s="22"/>
      <c r="BS65" s="22"/>
      <c r="BT65" s="22"/>
      <c r="BU65" s="22"/>
      <c r="BV65" s="22"/>
      <c r="BW65" s="22"/>
      <c r="BX65" s="22"/>
      <c r="BY65" s="22"/>
      <c r="BZ65" s="22"/>
      <c r="CA65" s="22"/>
      <c r="CB65" s="22"/>
      <c r="CC65" s="22"/>
      <c r="CD65" s="22"/>
      <c r="CE65" s="22"/>
      <c r="CF65" s="22"/>
      <c r="CG65" s="22"/>
      <c r="CH65" s="22"/>
      <c r="CI65" s="22"/>
      <c r="CJ65" s="22"/>
      <c r="CK65" s="22"/>
      <c r="CL65" s="22"/>
      <c r="CM65" s="22"/>
      <c r="CN65" s="22"/>
      <c r="CO65" s="22"/>
      <c r="CP65" s="22"/>
    </row>
    <row r="66" spans="2:94" s="7" customFormat="1" ht="20.25" customHeight="1">
      <c r="B66" s="18"/>
      <c r="C66" s="18"/>
      <c r="D66" s="18"/>
      <c r="E66" s="18"/>
      <c r="F66" s="35"/>
      <c r="G66" s="12"/>
      <c r="H66" s="12"/>
      <c r="I66" s="12"/>
      <c r="J66" s="14"/>
      <c r="K66" s="61"/>
      <c r="L66" s="22"/>
      <c r="M66" s="22"/>
      <c r="N66" s="22"/>
      <c r="O66" s="22"/>
      <c r="P66" s="22"/>
      <c r="Q66" s="22"/>
      <c r="R66" s="22"/>
      <c r="S66" s="22"/>
      <c r="T66" s="22"/>
      <c r="U66" s="22"/>
      <c r="V66" s="22"/>
      <c r="W66" s="22"/>
      <c r="X66" s="22"/>
      <c r="Y66" s="22"/>
      <c r="Z66" s="22"/>
      <c r="AA66" s="22"/>
      <c r="AB66" s="22"/>
      <c r="AC66" s="22"/>
      <c r="AD66" s="22"/>
      <c r="AE66" s="22"/>
      <c r="AF66" s="22"/>
      <c r="AG66" s="22"/>
      <c r="AH66" s="22"/>
      <c r="AI66" s="22"/>
      <c r="AJ66" s="22"/>
      <c r="AK66" s="22"/>
      <c r="AL66" s="22"/>
      <c r="AM66" s="22"/>
      <c r="AN66" s="22"/>
      <c r="AO66" s="22"/>
      <c r="AP66" s="22"/>
      <c r="AQ66" s="22"/>
      <c r="AR66" s="22"/>
      <c r="AS66" s="22"/>
      <c r="AT66" s="22"/>
      <c r="AU66" s="22"/>
      <c r="AV66" s="22"/>
      <c r="AW66" s="22"/>
      <c r="AX66" s="22"/>
      <c r="AY66" s="22"/>
      <c r="AZ66" s="22"/>
      <c r="BA66" s="22"/>
      <c r="BB66" s="22"/>
      <c r="BC66" s="22"/>
      <c r="BD66" s="22"/>
      <c r="BE66" s="22"/>
      <c r="BF66" s="22"/>
      <c r="BG66" s="22"/>
      <c r="BH66" s="22"/>
      <c r="BI66" s="22"/>
      <c r="BJ66" s="22"/>
      <c r="BK66" s="22"/>
      <c r="BL66" s="22"/>
      <c r="BM66" s="22"/>
      <c r="BN66" s="22"/>
      <c r="BO66" s="22"/>
      <c r="BP66" s="22"/>
      <c r="BQ66" s="22"/>
      <c r="BR66" s="22"/>
      <c r="BS66" s="22"/>
      <c r="BT66" s="22"/>
      <c r="BU66" s="22"/>
      <c r="BV66" s="22"/>
      <c r="BW66" s="22"/>
      <c r="BX66" s="22"/>
      <c r="BY66" s="22"/>
      <c r="BZ66" s="22"/>
      <c r="CA66" s="22"/>
      <c r="CB66" s="22"/>
      <c r="CC66" s="22"/>
      <c r="CD66" s="22"/>
      <c r="CE66" s="22"/>
      <c r="CF66" s="22"/>
      <c r="CG66" s="22"/>
      <c r="CH66" s="22"/>
      <c r="CI66" s="22"/>
      <c r="CJ66" s="22"/>
      <c r="CK66" s="22"/>
      <c r="CL66" s="22"/>
      <c r="CM66" s="22"/>
      <c r="CN66" s="22"/>
      <c r="CO66" s="22"/>
      <c r="CP66" s="22"/>
    </row>
    <row r="67" spans="2:94" s="7" customFormat="1" ht="20.25" customHeight="1">
      <c r="B67" s="18"/>
      <c r="C67" s="18"/>
      <c r="D67" s="18"/>
      <c r="E67" s="18"/>
      <c r="F67" s="35"/>
      <c r="G67" s="12"/>
      <c r="H67" s="12"/>
      <c r="I67" s="12"/>
      <c r="J67" s="14"/>
      <c r="K67" s="61"/>
      <c r="L67" s="22"/>
      <c r="M67" s="22"/>
      <c r="N67" s="22"/>
      <c r="O67" s="22"/>
      <c r="P67" s="22"/>
      <c r="Q67" s="22"/>
      <c r="R67" s="22"/>
      <c r="S67" s="22"/>
      <c r="T67" s="22"/>
      <c r="U67" s="22"/>
      <c r="V67" s="22"/>
      <c r="W67" s="22"/>
      <c r="X67" s="22"/>
      <c r="Y67" s="22"/>
      <c r="Z67" s="22"/>
      <c r="AA67" s="22"/>
      <c r="AB67" s="22"/>
      <c r="AC67" s="22"/>
      <c r="AD67" s="22"/>
      <c r="AE67" s="22"/>
      <c r="AF67" s="22"/>
      <c r="AG67" s="22"/>
      <c r="AH67" s="22"/>
      <c r="AI67" s="22"/>
      <c r="AJ67" s="22"/>
      <c r="AK67" s="22"/>
      <c r="AL67" s="22"/>
      <c r="AM67" s="22"/>
      <c r="AN67" s="22"/>
      <c r="AO67" s="22"/>
      <c r="AP67" s="22"/>
      <c r="AQ67" s="22"/>
      <c r="AR67" s="22"/>
      <c r="AS67" s="22"/>
      <c r="AT67" s="22"/>
      <c r="AU67" s="22"/>
      <c r="AV67" s="22"/>
      <c r="AW67" s="22"/>
      <c r="AX67" s="22"/>
      <c r="AY67" s="22"/>
      <c r="AZ67" s="22"/>
      <c r="BA67" s="22"/>
      <c r="BB67" s="22"/>
      <c r="BC67" s="22"/>
      <c r="BD67" s="22"/>
      <c r="BE67" s="22"/>
      <c r="BF67" s="22"/>
      <c r="BG67" s="22"/>
      <c r="BH67" s="22"/>
      <c r="BI67" s="22"/>
      <c r="BJ67" s="22"/>
      <c r="BK67" s="22"/>
      <c r="BL67" s="22"/>
      <c r="BM67" s="22"/>
      <c r="BN67" s="22"/>
      <c r="BO67" s="22"/>
      <c r="BP67" s="22"/>
      <c r="BQ67" s="22"/>
      <c r="BR67" s="22"/>
      <c r="BS67" s="22"/>
      <c r="BT67" s="22"/>
      <c r="BU67" s="22"/>
      <c r="BV67" s="22"/>
      <c r="BW67" s="22"/>
      <c r="BX67" s="22"/>
      <c r="BY67" s="22"/>
      <c r="BZ67" s="22"/>
      <c r="CA67" s="22"/>
      <c r="CB67" s="22"/>
      <c r="CC67" s="22"/>
      <c r="CD67" s="22"/>
      <c r="CE67" s="22"/>
      <c r="CF67" s="22"/>
      <c r="CG67" s="22"/>
      <c r="CH67" s="22"/>
      <c r="CI67" s="22"/>
      <c r="CJ67" s="22"/>
      <c r="CK67" s="22"/>
      <c r="CL67" s="22"/>
      <c r="CM67" s="22"/>
      <c r="CN67" s="22"/>
      <c r="CO67" s="22"/>
      <c r="CP67" s="22"/>
    </row>
    <row r="68" spans="2:94" s="7" customFormat="1" ht="20.25" customHeight="1">
      <c r="B68" s="18"/>
      <c r="C68" s="18"/>
      <c r="D68" s="18"/>
      <c r="E68" s="18"/>
      <c r="F68" s="35"/>
      <c r="G68" s="12"/>
      <c r="H68" s="12"/>
      <c r="I68" s="12"/>
      <c r="J68" s="14"/>
      <c r="K68" s="61"/>
      <c r="L68" s="22"/>
      <c r="M68" s="22"/>
      <c r="N68" s="22"/>
      <c r="O68" s="22"/>
      <c r="P68" s="22"/>
      <c r="Q68" s="22"/>
      <c r="R68" s="22"/>
      <c r="S68" s="22"/>
      <c r="T68" s="22"/>
      <c r="U68" s="22"/>
      <c r="V68" s="22"/>
      <c r="W68" s="22"/>
      <c r="X68" s="22"/>
      <c r="Y68" s="22"/>
      <c r="Z68" s="22"/>
      <c r="AA68" s="22"/>
      <c r="AB68" s="22"/>
      <c r="AC68" s="22"/>
      <c r="AD68" s="22"/>
      <c r="AE68" s="22"/>
      <c r="AF68" s="22"/>
      <c r="AG68" s="22"/>
      <c r="AH68" s="22"/>
      <c r="AI68" s="22"/>
      <c r="AJ68" s="22"/>
      <c r="AK68" s="22"/>
      <c r="AL68" s="22"/>
      <c r="AM68" s="22"/>
      <c r="AN68" s="22"/>
      <c r="AO68" s="22"/>
      <c r="AP68" s="22"/>
      <c r="AQ68" s="22"/>
      <c r="AR68" s="22"/>
      <c r="AS68" s="22"/>
      <c r="AT68" s="22"/>
      <c r="AU68" s="22"/>
      <c r="AV68" s="22"/>
      <c r="AW68" s="22"/>
      <c r="AX68" s="22"/>
      <c r="AY68" s="22"/>
      <c r="AZ68" s="22"/>
      <c r="BA68" s="22"/>
      <c r="BB68" s="22"/>
      <c r="BC68" s="22"/>
      <c r="BD68" s="22"/>
      <c r="BE68" s="22"/>
      <c r="BF68" s="22"/>
      <c r="BG68" s="22"/>
      <c r="BH68" s="22"/>
      <c r="BI68" s="22"/>
      <c r="BJ68" s="22"/>
      <c r="BK68" s="22"/>
      <c r="BL68" s="22"/>
      <c r="BM68" s="22"/>
      <c r="BN68" s="22"/>
      <c r="BO68" s="22"/>
      <c r="BP68" s="22"/>
      <c r="BQ68" s="22"/>
      <c r="BR68" s="22"/>
      <c r="BS68" s="22"/>
      <c r="BT68" s="22"/>
      <c r="BU68" s="22"/>
      <c r="BV68" s="22"/>
      <c r="BW68" s="22"/>
      <c r="BX68" s="22"/>
      <c r="BY68" s="22"/>
      <c r="BZ68" s="22"/>
      <c r="CA68" s="22"/>
      <c r="CB68" s="22"/>
      <c r="CC68" s="22"/>
      <c r="CD68" s="22"/>
      <c r="CE68" s="22"/>
      <c r="CF68" s="22"/>
      <c r="CG68" s="22"/>
      <c r="CH68" s="22"/>
      <c r="CI68" s="22"/>
      <c r="CJ68" s="22"/>
      <c r="CK68" s="22"/>
      <c r="CL68" s="22"/>
      <c r="CM68" s="22"/>
      <c r="CN68" s="22"/>
      <c r="CO68" s="22"/>
      <c r="CP68" s="22"/>
    </row>
    <row r="69" spans="2:94" s="7" customFormat="1" ht="20.25" customHeight="1">
      <c r="B69" s="18"/>
      <c r="C69" s="18"/>
      <c r="D69" s="18"/>
      <c r="E69" s="18"/>
      <c r="F69" s="35"/>
      <c r="G69" s="12"/>
      <c r="H69" s="12"/>
      <c r="I69" s="12"/>
      <c r="J69" s="14"/>
      <c r="K69" s="61"/>
      <c r="L69" s="22"/>
      <c r="M69" s="22"/>
      <c r="N69" s="22"/>
      <c r="O69" s="22"/>
      <c r="P69" s="22"/>
      <c r="Q69" s="22"/>
      <c r="R69" s="22"/>
      <c r="S69" s="22"/>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2"/>
      <c r="AS69" s="22"/>
      <c r="AT69" s="22"/>
      <c r="AU69" s="22"/>
      <c r="AV69" s="22"/>
      <c r="AW69" s="22"/>
      <c r="AX69" s="22"/>
      <c r="AY69" s="22"/>
      <c r="AZ69" s="22"/>
      <c r="BA69" s="22"/>
      <c r="BB69" s="22"/>
      <c r="BC69" s="22"/>
      <c r="BD69" s="22"/>
      <c r="BE69" s="22"/>
      <c r="BF69" s="22"/>
      <c r="BG69" s="22"/>
      <c r="BH69" s="22"/>
      <c r="BI69" s="22"/>
      <c r="BJ69" s="22"/>
      <c r="BK69" s="22"/>
      <c r="BL69" s="22"/>
      <c r="BM69" s="22"/>
      <c r="BN69" s="22"/>
      <c r="BO69" s="22"/>
      <c r="BP69" s="22"/>
      <c r="BQ69" s="22"/>
      <c r="BR69" s="22"/>
      <c r="BS69" s="22"/>
      <c r="BT69" s="22"/>
      <c r="BU69" s="22"/>
      <c r="BV69" s="22"/>
      <c r="BW69" s="22"/>
      <c r="BX69" s="22"/>
      <c r="BY69" s="22"/>
      <c r="BZ69" s="22"/>
      <c r="CA69" s="22"/>
      <c r="CB69" s="22"/>
      <c r="CC69" s="22"/>
      <c r="CD69" s="22"/>
      <c r="CE69" s="22"/>
      <c r="CF69" s="22"/>
      <c r="CG69" s="22"/>
      <c r="CH69" s="22"/>
      <c r="CI69" s="22"/>
      <c r="CJ69" s="22"/>
      <c r="CK69" s="22"/>
      <c r="CL69" s="22"/>
      <c r="CM69" s="22"/>
      <c r="CN69" s="22"/>
      <c r="CO69" s="22"/>
      <c r="CP69" s="22"/>
    </row>
    <row r="70" spans="2:94" s="7" customFormat="1" ht="20.25" customHeight="1">
      <c r="B70" s="18"/>
      <c r="C70" s="18"/>
      <c r="D70" s="18"/>
      <c r="E70" s="18"/>
      <c r="F70" s="35"/>
      <c r="G70" s="12"/>
      <c r="H70" s="12"/>
      <c r="I70" s="12"/>
      <c r="J70" s="14"/>
      <c r="K70" s="61"/>
      <c r="L70" s="22"/>
      <c r="M70" s="22"/>
      <c r="N70" s="22"/>
      <c r="O70" s="22"/>
      <c r="P70" s="22"/>
      <c r="Q70" s="22"/>
      <c r="R70" s="22"/>
      <c r="S70" s="22"/>
      <c r="T70" s="22"/>
      <c r="U70" s="22"/>
      <c r="V70" s="22"/>
      <c r="W70" s="22"/>
      <c r="X70" s="22"/>
      <c r="Y70" s="22"/>
      <c r="Z70" s="22"/>
      <c r="AA70" s="22"/>
      <c r="AB70" s="22"/>
      <c r="AC70" s="22"/>
      <c r="AD70" s="22"/>
      <c r="AE70" s="22"/>
      <c r="AF70" s="22"/>
      <c r="AG70" s="22"/>
      <c r="AH70" s="22"/>
      <c r="AI70" s="22"/>
      <c r="AJ70" s="22"/>
      <c r="AK70" s="22"/>
      <c r="AL70" s="22"/>
      <c r="AM70" s="22"/>
      <c r="AN70" s="22"/>
      <c r="AO70" s="22"/>
      <c r="AP70" s="22"/>
      <c r="AQ70" s="22"/>
      <c r="AR70" s="22"/>
      <c r="AS70" s="22"/>
      <c r="AT70" s="22"/>
      <c r="AU70" s="22"/>
      <c r="AV70" s="22"/>
      <c r="AW70" s="22"/>
      <c r="AX70" s="22"/>
      <c r="AY70" s="22"/>
      <c r="AZ70" s="22"/>
      <c r="BA70" s="22"/>
      <c r="BB70" s="22"/>
      <c r="BC70" s="22"/>
      <c r="BD70" s="22"/>
      <c r="BE70" s="22"/>
      <c r="BF70" s="22"/>
      <c r="BG70" s="22"/>
      <c r="BH70" s="22"/>
      <c r="BI70" s="22"/>
      <c r="BJ70" s="22"/>
      <c r="BK70" s="22"/>
      <c r="BL70" s="22"/>
      <c r="BM70" s="22"/>
      <c r="BN70" s="22"/>
      <c r="BO70" s="22"/>
      <c r="BP70" s="22"/>
      <c r="BQ70" s="22"/>
      <c r="BR70" s="22"/>
      <c r="BS70" s="22"/>
      <c r="BT70" s="22"/>
      <c r="BU70" s="22"/>
      <c r="BV70" s="22"/>
      <c r="BW70" s="22"/>
      <c r="BX70" s="22"/>
      <c r="BY70" s="22"/>
      <c r="BZ70" s="22"/>
      <c r="CA70" s="22"/>
      <c r="CB70" s="22"/>
      <c r="CC70" s="22"/>
      <c r="CD70" s="22"/>
      <c r="CE70" s="22"/>
      <c r="CF70" s="22"/>
      <c r="CG70" s="22"/>
      <c r="CH70" s="22"/>
      <c r="CI70" s="22"/>
      <c r="CJ70" s="22"/>
      <c r="CK70" s="22"/>
      <c r="CL70" s="22"/>
      <c r="CM70" s="22"/>
      <c r="CN70" s="22"/>
      <c r="CO70" s="22"/>
      <c r="CP70" s="22"/>
    </row>
    <row r="71" spans="2:94" s="7" customFormat="1" ht="20.25" customHeight="1">
      <c r="B71" s="18"/>
      <c r="C71" s="18"/>
      <c r="D71" s="18"/>
      <c r="E71" s="18"/>
      <c r="F71" s="35"/>
      <c r="G71" s="12"/>
      <c r="H71" s="12"/>
      <c r="I71" s="12"/>
      <c r="J71" s="14"/>
      <c r="K71" s="61"/>
      <c r="L71" s="22"/>
      <c r="M71" s="22"/>
      <c r="N71" s="22"/>
      <c r="O71" s="22"/>
      <c r="P71" s="22"/>
      <c r="Q71" s="22"/>
      <c r="R71" s="22"/>
      <c r="S71" s="22"/>
      <c r="T71" s="22"/>
      <c r="U71" s="22"/>
      <c r="V71" s="22"/>
      <c r="W71" s="22"/>
      <c r="X71" s="22"/>
      <c r="Y71" s="22"/>
      <c r="Z71" s="22"/>
      <c r="AA71" s="22"/>
      <c r="AB71" s="22"/>
      <c r="AC71" s="22"/>
      <c r="AD71" s="22"/>
      <c r="AE71" s="22"/>
      <c r="AF71" s="22"/>
      <c r="AG71" s="22"/>
      <c r="AH71" s="22"/>
      <c r="AI71" s="22"/>
      <c r="AJ71" s="22"/>
      <c r="AK71" s="22"/>
      <c r="AL71" s="22"/>
      <c r="AM71" s="22"/>
      <c r="AN71" s="22"/>
      <c r="AO71" s="22"/>
      <c r="AP71" s="22"/>
      <c r="AQ71" s="22"/>
      <c r="AR71" s="22"/>
      <c r="AS71" s="22"/>
      <c r="AT71" s="22"/>
      <c r="AU71" s="22"/>
      <c r="AV71" s="22"/>
      <c r="AW71" s="22"/>
      <c r="AX71" s="22"/>
      <c r="AY71" s="22"/>
      <c r="AZ71" s="22"/>
      <c r="BA71" s="22"/>
      <c r="BB71" s="22"/>
      <c r="BC71" s="22"/>
      <c r="BD71" s="22"/>
      <c r="BE71" s="22"/>
      <c r="BF71" s="22"/>
      <c r="BG71" s="22"/>
      <c r="BH71" s="22"/>
      <c r="BI71" s="22"/>
      <c r="BJ71" s="22"/>
      <c r="BK71" s="22"/>
      <c r="BL71" s="22"/>
      <c r="BM71" s="22"/>
      <c r="BN71" s="22"/>
      <c r="BO71" s="22"/>
      <c r="BP71" s="22"/>
      <c r="BQ71" s="22"/>
      <c r="BR71" s="22"/>
      <c r="BS71" s="22"/>
      <c r="BT71" s="22"/>
      <c r="BU71" s="22"/>
      <c r="BV71" s="22"/>
      <c r="BW71" s="22"/>
      <c r="BX71" s="22"/>
      <c r="BY71" s="22"/>
      <c r="BZ71" s="22"/>
      <c r="CA71" s="22"/>
      <c r="CB71" s="22"/>
      <c r="CC71" s="22"/>
      <c r="CD71" s="22"/>
      <c r="CE71" s="22"/>
      <c r="CF71" s="22"/>
      <c r="CG71" s="22"/>
      <c r="CH71" s="22"/>
      <c r="CI71" s="22"/>
      <c r="CJ71" s="22"/>
      <c r="CK71" s="22"/>
      <c r="CL71" s="22"/>
      <c r="CM71" s="22"/>
      <c r="CN71" s="22"/>
      <c r="CO71" s="22"/>
      <c r="CP71" s="22"/>
    </row>
    <row r="72" spans="2:94" s="7" customFormat="1" ht="20.25" customHeight="1">
      <c r="B72" s="18"/>
      <c r="C72" s="18"/>
      <c r="D72" s="18"/>
      <c r="E72" s="18"/>
      <c r="F72" s="35"/>
      <c r="G72" s="12"/>
      <c r="H72" s="12"/>
      <c r="I72" s="12"/>
      <c r="J72" s="14"/>
      <c r="K72" s="61"/>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22"/>
      <c r="AN72" s="22"/>
      <c r="AO72" s="22"/>
      <c r="AP72" s="22"/>
      <c r="AQ72" s="22"/>
      <c r="AR72" s="22"/>
      <c r="AS72" s="22"/>
      <c r="AT72" s="22"/>
      <c r="AU72" s="22"/>
      <c r="AV72" s="22"/>
      <c r="AW72" s="22"/>
      <c r="AX72" s="22"/>
      <c r="AY72" s="22"/>
      <c r="AZ72" s="22"/>
      <c r="BA72" s="22"/>
      <c r="BB72" s="22"/>
      <c r="BC72" s="22"/>
      <c r="BD72" s="22"/>
      <c r="BE72" s="22"/>
      <c r="BF72" s="22"/>
      <c r="BG72" s="22"/>
      <c r="BH72" s="22"/>
      <c r="BI72" s="22"/>
      <c r="BJ72" s="22"/>
      <c r="BK72" s="22"/>
      <c r="BL72" s="22"/>
      <c r="BM72" s="22"/>
      <c r="BN72" s="22"/>
      <c r="BO72" s="22"/>
      <c r="BP72" s="22"/>
      <c r="BQ72" s="22"/>
      <c r="BR72" s="22"/>
      <c r="BS72" s="22"/>
      <c r="BT72" s="22"/>
      <c r="BU72" s="22"/>
      <c r="BV72" s="22"/>
      <c r="BW72" s="22"/>
      <c r="BX72" s="22"/>
      <c r="BY72" s="22"/>
      <c r="BZ72" s="22"/>
      <c r="CA72" s="22"/>
      <c r="CB72" s="22"/>
      <c r="CC72" s="22"/>
      <c r="CD72" s="22"/>
      <c r="CE72" s="22"/>
      <c r="CF72" s="22"/>
      <c r="CG72" s="22"/>
      <c r="CH72" s="22"/>
      <c r="CI72" s="22"/>
      <c r="CJ72" s="22"/>
      <c r="CK72" s="22"/>
      <c r="CL72" s="22"/>
      <c r="CM72" s="22"/>
      <c r="CN72" s="22"/>
      <c r="CO72" s="22"/>
      <c r="CP72" s="22"/>
    </row>
    <row r="73" spans="2:94" s="7" customFormat="1" ht="20.25" customHeight="1">
      <c r="B73" s="18"/>
      <c r="C73" s="18"/>
      <c r="D73" s="18"/>
      <c r="E73" s="18"/>
      <c r="F73" s="35"/>
      <c r="G73" s="12"/>
      <c r="H73" s="12"/>
      <c r="I73" s="12"/>
      <c r="J73" s="14"/>
      <c r="K73" s="61"/>
      <c r="L73" s="22"/>
      <c r="M73" s="22"/>
      <c r="N73" s="22"/>
      <c r="O73" s="22"/>
      <c r="P73" s="22"/>
      <c r="Q73" s="22"/>
      <c r="R73" s="22"/>
      <c r="S73" s="22"/>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2"/>
      <c r="AS73" s="22"/>
      <c r="AT73" s="22"/>
      <c r="AU73" s="22"/>
      <c r="AV73" s="22"/>
      <c r="AW73" s="22"/>
      <c r="AX73" s="22"/>
      <c r="AY73" s="22"/>
      <c r="AZ73" s="22"/>
      <c r="BA73" s="22"/>
      <c r="BB73" s="22"/>
      <c r="BC73" s="22"/>
      <c r="BD73" s="22"/>
      <c r="BE73" s="22"/>
      <c r="BF73" s="22"/>
      <c r="BG73" s="22"/>
      <c r="BH73" s="22"/>
      <c r="BI73" s="22"/>
      <c r="BJ73" s="22"/>
      <c r="BK73" s="22"/>
      <c r="BL73" s="22"/>
      <c r="BM73" s="22"/>
      <c r="BN73" s="22"/>
      <c r="BO73" s="22"/>
      <c r="BP73" s="22"/>
      <c r="BQ73" s="22"/>
      <c r="BR73" s="22"/>
      <c r="BS73" s="22"/>
      <c r="BT73" s="22"/>
      <c r="BU73" s="22"/>
      <c r="BV73" s="22"/>
      <c r="BW73" s="22"/>
      <c r="BX73" s="22"/>
      <c r="BY73" s="22"/>
      <c r="BZ73" s="22"/>
      <c r="CA73" s="22"/>
      <c r="CB73" s="22"/>
      <c r="CC73" s="22"/>
      <c r="CD73" s="22"/>
      <c r="CE73" s="22"/>
      <c r="CF73" s="22"/>
      <c r="CG73" s="22"/>
      <c r="CH73" s="22"/>
      <c r="CI73" s="22"/>
      <c r="CJ73" s="22"/>
      <c r="CK73" s="22"/>
      <c r="CL73" s="22"/>
      <c r="CM73" s="22"/>
      <c r="CN73" s="22"/>
      <c r="CO73" s="22"/>
      <c r="CP73" s="22"/>
    </row>
    <row r="74" spans="2:94" s="7" customFormat="1" ht="20.25" customHeight="1">
      <c r="B74" s="18"/>
      <c r="C74" s="18"/>
      <c r="D74" s="18"/>
      <c r="E74" s="18"/>
      <c r="F74" s="35"/>
      <c r="G74" s="12"/>
      <c r="H74" s="12"/>
      <c r="I74" s="12"/>
      <c r="J74" s="14"/>
      <c r="K74" s="61"/>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2"/>
      <c r="AY74" s="22"/>
      <c r="AZ74" s="22"/>
      <c r="BA74" s="22"/>
      <c r="BB74" s="22"/>
      <c r="BC74" s="22"/>
      <c r="BD74" s="22"/>
      <c r="BE74" s="22"/>
      <c r="BF74" s="22"/>
      <c r="BG74" s="22"/>
      <c r="BH74" s="22"/>
      <c r="BI74" s="22"/>
      <c r="BJ74" s="22"/>
      <c r="BK74" s="22"/>
      <c r="BL74" s="22"/>
      <c r="BM74" s="22"/>
      <c r="BN74" s="22"/>
      <c r="BO74" s="22"/>
      <c r="BP74" s="22"/>
      <c r="BQ74" s="22"/>
      <c r="BR74" s="22"/>
      <c r="BS74" s="22"/>
      <c r="BT74" s="22"/>
      <c r="BU74" s="22"/>
      <c r="BV74" s="22"/>
      <c r="BW74" s="22"/>
      <c r="BX74" s="22"/>
      <c r="BY74" s="22"/>
      <c r="BZ74" s="22"/>
      <c r="CA74" s="22"/>
      <c r="CB74" s="22"/>
      <c r="CC74" s="22"/>
      <c r="CD74" s="22"/>
      <c r="CE74" s="22"/>
      <c r="CF74" s="22"/>
      <c r="CG74" s="22"/>
      <c r="CH74" s="22"/>
      <c r="CI74" s="22"/>
      <c r="CJ74" s="22"/>
      <c r="CK74" s="22"/>
      <c r="CL74" s="22"/>
      <c r="CM74" s="22"/>
      <c r="CN74" s="22"/>
      <c r="CO74" s="22"/>
      <c r="CP74" s="22"/>
    </row>
    <row r="75" spans="2:94" s="7" customFormat="1" ht="20.25" customHeight="1">
      <c r="B75" s="18"/>
      <c r="C75" s="18"/>
      <c r="D75" s="18"/>
      <c r="E75" s="18"/>
      <c r="F75" s="35"/>
      <c r="G75" s="12"/>
      <c r="H75" s="12"/>
      <c r="I75" s="12"/>
      <c r="J75" s="14"/>
      <c r="K75" s="61"/>
      <c r="L75" s="22"/>
      <c r="M75" s="22"/>
      <c r="N75" s="22"/>
      <c r="O75" s="22"/>
      <c r="P75" s="22"/>
      <c r="Q75" s="22"/>
      <c r="R75" s="22"/>
      <c r="S75" s="22"/>
      <c r="T75" s="22"/>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2"/>
      <c r="AU75" s="22"/>
      <c r="AV75" s="22"/>
      <c r="AW75" s="22"/>
      <c r="AX75" s="22"/>
      <c r="AY75" s="22"/>
      <c r="AZ75" s="22"/>
      <c r="BA75" s="22"/>
      <c r="BB75" s="22"/>
      <c r="BC75" s="22"/>
      <c r="BD75" s="22"/>
      <c r="BE75" s="22"/>
      <c r="BF75" s="22"/>
      <c r="BG75" s="22"/>
      <c r="BH75" s="22"/>
      <c r="BI75" s="22"/>
      <c r="BJ75" s="22"/>
      <c r="BK75" s="22"/>
      <c r="BL75" s="22"/>
      <c r="BM75" s="22"/>
      <c r="BN75" s="22"/>
      <c r="BO75" s="22"/>
      <c r="BP75" s="22"/>
      <c r="BQ75" s="22"/>
      <c r="BR75" s="22"/>
      <c r="BS75" s="22"/>
      <c r="BT75" s="22"/>
      <c r="BU75" s="22"/>
      <c r="BV75" s="22"/>
      <c r="BW75" s="22"/>
      <c r="BX75" s="22"/>
      <c r="BY75" s="22"/>
      <c r="BZ75" s="22"/>
      <c r="CA75" s="22"/>
      <c r="CB75" s="22"/>
      <c r="CC75" s="22"/>
      <c r="CD75" s="22"/>
      <c r="CE75" s="22"/>
      <c r="CF75" s="22"/>
      <c r="CG75" s="22"/>
      <c r="CH75" s="22"/>
      <c r="CI75" s="22"/>
      <c r="CJ75" s="22"/>
      <c r="CK75" s="22"/>
      <c r="CL75" s="22"/>
      <c r="CM75" s="22"/>
      <c r="CN75" s="22"/>
      <c r="CO75" s="22"/>
      <c r="CP75" s="22"/>
    </row>
    <row r="76" spans="2:94" s="7" customFormat="1" ht="20.25" customHeight="1">
      <c r="B76" s="18"/>
      <c r="C76" s="18"/>
      <c r="D76" s="18"/>
      <c r="E76" s="18"/>
      <c r="F76" s="35"/>
      <c r="G76" s="12"/>
      <c r="H76" s="12"/>
      <c r="I76" s="12"/>
      <c r="J76" s="14"/>
      <c r="K76" s="61"/>
      <c r="L76" s="22"/>
      <c r="M76" s="22"/>
      <c r="N76" s="22"/>
      <c r="O76" s="22"/>
      <c r="P76" s="22"/>
      <c r="Q76" s="22"/>
      <c r="R76" s="22"/>
      <c r="S76" s="22"/>
      <c r="T76" s="22"/>
      <c r="U76" s="22"/>
      <c r="V76" s="22"/>
      <c r="W76" s="22"/>
      <c r="X76" s="22"/>
      <c r="Y76" s="22"/>
      <c r="Z76" s="22"/>
      <c r="AA76" s="22"/>
      <c r="AB76" s="22"/>
      <c r="AC76" s="22"/>
      <c r="AD76" s="22"/>
      <c r="AE76" s="22"/>
      <c r="AF76" s="22"/>
      <c r="AG76" s="22"/>
      <c r="AH76" s="22"/>
      <c r="AI76" s="22"/>
      <c r="AJ76" s="22"/>
      <c r="AK76" s="22"/>
      <c r="AL76" s="22"/>
      <c r="AM76" s="22"/>
      <c r="AN76" s="22"/>
      <c r="AO76" s="22"/>
      <c r="AP76" s="22"/>
      <c r="AQ76" s="22"/>
      <c r="AR76" s="22"/>
      <c r="AS76" s="22"/>
      <c r="AT76" s="22"/>
      <c r="AU76" s="22"/>
      <c r="AV76" s="22"/>
      <c r="AW76" s="22"/>
      <c r="AX76" s="22"/>
      <c r="AY76" s="22"/>
      <c r="AZ76" s="22"/>
      <c r="BA76" s="22"/>
      <c r="BB76" s="22"/>
      <c r="BC76" s="22"/>
      <c r="BD76" s="22"/>
      <c r="BE76" s="22"/>
      <c r="BF76" s="22"/>
      <c r="BG76" s="22"/>
      <c r="BH76" s="22"/>
      <c r="BI76" s="22"/>
      <c r="BJ76" s="22"/>
      <c r="BK76" s="22"/>
      <c r="BL76" s="22"/>
      <c r="BM76" s="22"/>
      <c r="BN76" s="22"/>
      <c r="BO76" s="22"/>
      <c r="BP76" s="22"/>
      <c r="BQ76" s="22"/>
      <c r="BR76" s="22"/>
      <c r="BS76" s="22"/>
      <c r="BT76" s="22"/>
      <c r="BU76" s="22"/>
      <c r="BV76" s="22"/>
      <c r="BW76" s="22"/>
      <c r="BX76" s="22"/>
      <c r="BY76" s="22"/>
      <c r="BZ76" s="22"/>
      <c r="CA76" s="22"/>
      <c r="CB76" s="22"/>
      <c r="CC76" s="22"/>
      <c r="CD76" s="22"/>
      <c r="CE76" s="22"/>
      <c r="CF76" s="22"/>
      <c r="CG76" s="22"/>
      <c r="CH76" s="22"/>
      <c r="CI76" s="22"/>
      <c r="CJ76" s="22"/>
      <c r="CK76" s="22"/>
      <c r="CL76" s="22"/>
      <c r="CM76" s="22"/>
      <c r="CN76" s="22"/>
      <c r="CO76" s="22"/>
      <c r="CP76" s="22"/>
    </row>
    <row r="77" spans="2:94" s="7" customFormat="1" ht="15.75" customHeight="1">
      <c r="B77" s="18"/>
      <c r="C77" s="18"/>
      <c r="D77" s="18"/>
      <c r="E77" s="18"/>
      <c r="F77" s="35"/>
      <c r="G77" s="12"/>
      <c r="H77" s="12"/>
      <c r="I77" s="12"/>
      <c r="J77" s="14"/>
      <c r="K77" s="61"/>
      <c r="L77" s="22"/>
      <c r="M77" s="22"/>
      <c r="N77" s="22"/>
      <c r="O77" s="22"/>
      <c r="P77" s="22"/>
      <c r="Q77" s="22"/>
      <c r="R77" s="22"/>
      <c r="S77" s="22"/>
      <c r="T77" s="22"/>
      <c r="U77" s="22"/>
      <c r="V77" s="22"/>
      <c r="W77" s="22"/>
      <c r="X77" s="22"/>
      <c r="Y77" s="22"/>
      <c r="Z77" s="22"/>
      <c r="AA77" s="22"/>
      <c r="AB77" s="22"/>
      <c r="AC77" s="22"/>
      <c r="AD77" s="22"/>
      <c r="AE77" s="22"/>
      <c r="AF77" s="22"/>
      <c r="AG77" s="22"/>
      <c r="AH77" s="22"/>
      <c r="AI77" s="22"/>
      <c r="AJ77" s="22"/>
      <c r="AK77" s="22"/>
      <c r="AL77" s="22"/>
      <c r="AM77" s="22"/>
      <c r="AN77" s="22"/>
      <c r="AO77" s="22"/>
      <c r="AP77" s="22"/>
      <c r="AQ77" s="22"/>
      <c r="AR77" s="22"/>
      <c r="AS77" s="22"/>
      <c r="AT77" s="22"/>
      <c r="AU77" s="22"/>
      <c r="AV77" s="22"/>
      <c r="AW77" s="22"/>
      <c r="AX77" s="22"/>
      <c r="AY77" s="22"/>
      <c r="AZ77" s="22"/>
      <c r="BA77" s="22"/>
      <c r="BB77" s="22"/>
      <c r="BC77" s="22"/>
      <c r="BD77" s="22"/>
      <c r="BE77" s="22"/>
      <c r="BF77" s="22"/>
      <c r="BG77" s="22"/>
      <c r="BH77" s="22"/>
      <c r="BI77" s="22"/>
      <c r="BJ77" s="22"/>
      <c r="BK77" s="22"/>
      <c r="BL77" s="22"/>
      <c r="BM77" s="22"/>
      <c r="BN77" s="22"/>
      <c r="BO77" s="22"/>
      <c r="BP77" s="22"/>
      <c r="BQ77" s="22"/>
      <c r="BR77" s="22"/>
      <c r="BS77" s="22"/>
      <c r="BT77" s="22"/>
      <c r="BU77" s="22"/>
      <c r="BV77" s="22"/>
      <c r="BW77" s="22"/>
      <c r="BX77" s="22"/>
      <c r="BY77" s="22"/>
      <c r="BZ77" s="22"/>
      <c r="CA77" s="22"/>
      <c r="CB77" s="22"/>
      <c r="CC77" s="22"/>
      <c r="CD77" s="22"/>
      <c r="CE77" s="22"/>
      <c r="CF77" s="22"/>
      <c r="CG77" s="22"/>
      <c r="CH77" s="22"/>
      <c r="CI77" s="22"/>
      <c r="CJ77" s="22"/>
      <c r="CK77" s="22"/>
      <c r="CL77" s="22"/>
      <c r="CM77" s="22"/>
      <c r="CN77" s="22"/>
      <c r="CO77" s="22"/>
      <c r="CP77" s="22"/>
    </row>
    <row r="78" spans="2:94" s="7" customFormat="1" ht="15.75" customHeight="1">
      <c r="B78" s="18"/>
      <c r="C78" s="18"/>
      <c r="D78" s="18"/>
      <c r="E78" s="18"/>
      <c r="F78" s="35"/>
      <c r="G78" s="12"/>
      <c r="H78" s="12"/>
      <c r="I78" s="12"/>
      <c r="J78" s="14"/>
      <c r="K78" s="61"/>
      <c r="L78" s="22"/>
      <c r="M78" s="22"/>
      <c r="N78" s="22"/>
      <c r="O78" s="22"/>
      <c r="P78" s="22"/>
      <c r="Q78" s="22"/>
      <c r="R78" s="22"/>
      <c r="S78" s="22"/>
      <c r="T78" s="22"/>
      <c r="U78" s="22"/>
      <c r="V78" s="22"/>
      <c r="W78" s="22"/>
      <c r="X78" s="22"/>
      <c r="Y78" s="22"/>
      <c r="Z78" s="22"/>
      <c r="AA78" s="22"/>
      <c r="AB78" s="22"/>
      <c r="AC78" s="22"/>
      <c r="AD78" s="22"/>
      <c r="AE78" s="22"/>
      <c r="AF78" s="22"/>
      <c r="AG78" s="22"/>
      <c r="AH78" s="22"/>
      <c r="AI78" s="22"/>
      <c r="AJ78" s="22"/>
      <c r="AK78" s="22"/>
      <c r="AL78" s="22"/>
      <c r="AM78" s="22"/>
      <c r="AN78" s="22"/>
      <c r="AO78" s="22"/>
      <c r="AP78" s="22"/>
      <c r="AQ78" s="22"/>
      <c r="AR78" s="22"/>
      <c r="AS78" s="22"/>
      <c r="AT78" s="22"/>
      <c r="AU78" s="22"/>
      <c r="AV78" s="22"/>
      <c r="AW78" s="22"/>
      <c r="AX78" s="22"/>
      <c r="AY78" s="22"/>
      <c r="AZ78" s="22"/>
      <c r="BA78" s="22"/>
      <c r="BB78" s="22"/>
      <c r="BC78" s="22"/>
      <c r="BD78" s="22"/>
      <c r="BE78" s="22"/>
      <c r="BF78" s="22"/>
      <c r="BG78" s="22"/>
      <c r="BH78" s="22"/>
      <c r="BI78" s="22"/>
      <c r="BJ78" s="22"/>
      <c r="BK78" s="22"/>
      <c r="BL78" s="22"/>
      <c r="BM78" s="22"/>
      <c r="BN78" s="22"/>
      <c r="BO78" s="22"/>
      <c r="BP78" s="22"/>
      <c r="BQ78" s="22"/>
      <c r="BR78" s="22"/>
      <c r="BS78" s="22"/>
      <c r="BT78" s="22"/>
      <c r="BU78" s="22"/>
      <c r="BV78" s="22"/>
      <c r="BW78" s="22"/>
      <c r="BX78" s="22"/>
      <c r="BY78" s="22"/>
      <c r="BZ78" s="22"/>
      <c r="CA78" s="22"/>
      <c r="CB78" s="22"/>
      <c r="CC78" s="22"/>
      <c r="CD78" s="22"/>
      <c r="CE78" s="22"/>
      <c r="CF78" s="22"/>
      <c r="CG78" s="22"/>
      <c r="CH78" s="22"/>
      <c r="CI78" s="22"/>
      <c r="CJ78" s="22"/>
      <c r="CK78" s="22"/>
      <c r="CL78" s="22"/>
      <c r="CM78" s="22"/>
      <c r="CN78" s="22"/>
      <c r="CO78" s="22"/>
      <c r="CP78" s="22"/>
    </row>
    <row r="79" spans="2:94" s="7" customFormat="1" ht="15.75" customHeight="1">
      <c r="B79" s="18"/>
      <c r="C79" s="18"/>
      <c r="D79" s="18"/>
      <c r="E79" s="18"/>
      <c r="F79" s="35"/>
      <c r="G79" s="12"/>
      <c r="H79" s="12"/>
      <c r="I79" s="12"/>
      <c r="J79" s="14"/>
      <c r="K79" s="61"/>
      <c r="L79" s="22"/>
      <c r="M79" s="22"/>
      <c r="N79" s="22"/>
      <c r="O79" s="22"/>
      <c r="P79" s="22"/>
      <c r="Q79" s="22"/>
      <c r="R79" s="22"/>
      <c r="S79" s="22"/>
      <c r="T79" s="22"/>
      <c r="U79" s="22"/>
      <c r="V79" s="22"/>
      <c r="W79" s="22"/>
      <c r="X79" s="22"/>
      <c r="Y79" s="22"/>
      <c r="Z79" s="22"/>
      <c r="AA79" s="22"/>
      <c r="AB79" s="22"/>
      <c r="AC79" s="22"/>
      <c r="AD79" s="22"/>
      <c r="AE79" s="22"/>
      <c r="AF79" s="22"/>
      <c r="AG79" s="22"/>
      <c r="AH79" s="22"/>
      <c r="AI79" s="22"/>
      <c r="AJ79" s="22"/>
      <c r="AK79" s="22"/>
      <c r="AL79" s="22"/>
      <c r="AM79" s="22"/>
      <c r="AN79" s="22"/>
      <c r="AO79" s="22"/>
      <c r="AP79" s="22"/>
      <c r="AQ79" s="22"/>
      <c r="AR79" s="22"/>
      <c r="AS79" s="22"/>
      <c r="AT79" s="22"/>
      <c r="AU79" s="22"/>
      <c r="AV79" s="22"/>
      <c r="AW79" s="22"/>
      <c r="AX79" s="22"/>
      <c r="AY79" s="22"/>
      <c r="AZ79" s="22"/>
      <c r="BA79" s="22"/>
      <c r="BB79" s="22"/>
      <c r="BC79" s="22"/>
      <c r="BD79" s="22"/>
      <c r="BE79" s="22"/>
      <c r="BF79" s="22"/>
      <c r="BG79" s="22"/>
      <c r="BH79" s="22"/>
      <c r="BI79" s="22"/>
      <c r="BJ79" s="22"/>
      <c r="BK79" s="22"/>
      <c r="BL79" s="22"/>
      <c r="BM79" s="22"/>
      <c r="BN79" s="22"/>
      <c r="BO79" s="22"/>
      <c r="BP79" s="22"/>
      <c r="BQ79" s="22"/>
      <c r="BR79" s="22"/>
      <c r="BS79" s="22"/>
      <c r="BT79" s="22"/>
      <c r="BU79" s="22"/>
      <c r="BV79" s="22"/>
      <c r="BW79" s="22"/>
      <c r="BX79" s="22"/>
      <c r="BY79" s="22"/>
      <c r="BZ79" s="22"/>
      <c r="CA79" s="22"/>
      <c r="CB79" s="22"/>
      <c r="CC79" s="22"/>
      <c r="CD79" s="22"/>
      <c r="CE79" s="22"/>
      <c r="CF79" s="22"/>
      <c r="CG79" s="22"/>
      <c r="CH79" s="22"/>
      <c r="CI79" s="22"/>
      <c r="CJ79" s="22"/>
      <c r="CK79" s="22"/>
      <c r="CL79" s="22"/>
      <c r="CM79" s="22"/>
      <c r="CN79" s="22"/>
      <c r="CO79" s="22"/>
      <c r="CP79" s="22"/>
    </row>
    <row r="80" spans="2:94" s="7" customFormat="1" ht="15.75" customHeight="1">
      <c r="B80" s="18"/>
      <c r="C80" s="18"/>
      <c r="D80" s="18"/>
      <c r="E80" s="18"/>
      <c r="F80" s="35"/>
      <c r="G80" s="12"/>
      <c r="H80" s="12"/>
      <c r="I80" s="12"/>
      <c r="J80" s="14"/>
      <c r="K80" s="61"/>
      <c r="L80" s="22"/>
      <c r="M80" s="22"/>
      <c r="N80" s="22"/>
      <c r="O80" s="22"/>
      <c r="P80" s="22"/>
      <c r="Q80" s="22"/>
      <c r="R80" s="22"/>
      <c r="S80" s="22"/>
      <c r="T80" s="22"/>
      <c r="U80" s="22"/>
      <c r="V80" s="22"/>
      <c r="W80" s="22"/>
      <c r="X80" s="22"/>
      <c r="Y80" s="22"/>
      <c r="Z80" s="22"/>
      <c r="AA80" s="22"/>
      <c r="AB80" s="22"/>
      <c r="AC80" s="22"/>
      <c r="AD80" s="22"/>
      <c r="AE80" s="22"/>
      <c r="AF80" s="22"/>
      <c r="AG80" s="22"/>
      <c r="AH80" s="22"/>
      <c r="AI80" s="22"/>
      <c r="AJ80" s="22"/>
      <c r="AK80" s="22"/>
      <c r="AL80" s="22"/>
      <c r="AM80" s="22"/>
      <c r="AN80" s="22"/>
      <c r="AO80" s="22"/>
      <c r="AP80" s="22"/>
      <c r="AQ80" s="22"/>
      <c r="AR80" s="22"/>
      <c r="AS80" s="22"/>
      <c r="AT80" s="22"/>
      <c r="AU80" s="22"/>
      <c r="AV80" s="22"/>
      <c r="AW80" s="22"/>
      <c r="AX80" s="22"/>
      <c r="AY80" s="22"/>
      <c r="AZ80" s="22"/>
      <c r="BA80" s="22"/>
      <c r="BB80" s="22"/>
      <c r="BC80" s="22"/>
      <c r="BD80" s="22"/>
      <c r="BE80" s="22"/>
      <c r="BF80" s="22"/>
      <c r="BG80" s="22"/>
      <c r="BH80" s="22"/>
      <c r="BI80" s="22"/>
      <c r="BJ80" s="22"/>
      <c r="BK80" s="22"/>
      <c r="BL80" s="22"/>
      <c r="BM80" s="22"/>
      <c r="BN80" s="22"/>
      <c r="BO80" s="22"/>
      <c r="BP80" s="22"/>
      <c r="BQ80" s="22"/>
      <c r="BR80" s="22"/>
      <c r="BS80" s="22"/>
      <c r="BT80" s="22"/>
      <c r="BU80" s="22"/>
      <c r="BV80" s="22"/>
      <c r="BW80" s="22"/>
      <c r="BX80" s="22"/>
      <c r="BY80" s="22"/>
      <c r="BZ80" s="22"/>
      <c r="CA80" s="22"/>
      <c r="CB80" s="22"/>
      <c r="CC80" s="22"/>
      <c r="CD80" s="22"/>
      <c r="CE80" s="22"/>
      <c r="CF80" s="22"/>
      <c r="CG80" s="22"/>
      <c r="CH80" s="22"/>
      <c r="CI80" s="22"/>
      <c r="CJ80" s="22"/>
      <c r="CK80" s="22"/>
      <c r="CL80" s="22"/>
      <c r="CM80" s="22"/>
      <c r="CN80" s="22"/>
      <c r="CO80" s="22"/>
      <c r="CP80" s="22"/>
    </row>
    <row r="81" spans="2:94" s="7" customFormat="1" ht="15.75" customHeight="1">
      <c r="B81" s="18"/>
      <c r="C81" s="18"/>
      <c r="D81" s="18"/>
      <c r="E81" s="18"/>
      <c r="F81" s="35"/>
      <c r="G81" s="12"/>
      <c r="H81" s="12"/>
      <c r="I81" s="12"/>
      <c r="J81" s="14"/>
      <c r="K81" s="61"/>
      <c r="L81" s="22"/>
      <c r="M81" s="22"/>
      <c r="N81" s="22"/>
      <c r="O81" s="22"/>
      <c r="P81" s="22"/>
      <c r="Q81" s="22"/>
      <c r="R81" s="22"/>
      <c r="S81" s="22"/>
      <c r="T81" s="22"/>
      <c r="U81" s="22"/>
      <c r="V81" s="22"/>
      <c r="W81" s="22"/>
      <c r="X81" s="22"/>
      <c r="Y81" s="22"/>
      <c r="Z81" s="22"/>
      <c r="AA81" s="22"/>
      <c r="AB81" s="22"/>
      <c r="AC81" s="22"/>
      <c r="AD81" s="22"/>
      <c r="AE81" s="22"/>
      <c r="AF81" s="22"/>
      <c r="AG81" s="22"/>
      <c r="AH81" s="22"/>
      <c r="AI81" s="22"/>
      <c r="AJ81" s="22"/>
      <c r="AK81" s="22"/>
      <c r="AL81" s="22"/>
      <c r="AM81" s="22"/>
      <c r="AN81" s="22"/>
      <c r="AO81" s="22"/>
      <c r="AP81" s="22"/>
      <c r="AQ81" s="22"/>
      <c r="AR81" s="22"/>
      <c r="AS81" s="22"/>
      <c r="AT81" s="22"/>
      <c r="AU81" s="22"/>
      <c r="AV81" s="22"/>
      <c r="AW81" s="22"/>
      <c r="AX81" s="22"/>
      <c r="AY81" s="22"/>
      <c r="AZ81" s="22"/>
      <c r="BA81" s="22"/>
      <c r="BB81" s="22"/>
      <c r="BC81" s="22"/>
      <c r="BD81" s="22"/>
      <c r="BE81" s="22"/>
      <c r="BF81" s="22"/>
      <c r="BG81" s="22"/>
      <c r="BH81" s="22"/>
      <c r="BI81" s="22"/>
      <c r="BJ81" s="22"/>
      <c r="BK81" s="22"/>
      <c r="BL81" s="22"/>
      <c r="BM81" s="22"/>
      <c r="BN81" s="22"/>
      <c r="BO81" s="22"/>
      <c r="BP81" s="22"/>
      <c r="BQ81" s="22"/>
      <c r="BR81" s="22"/>
      <c r="BS81" s="22"/>
      <c r="BT81" s="22"/>
      <c r="BU81" s="22"/>
      <c r="BV81" s="22"/>
      <c r="BW81" s="22"/>
      <c r="BX81" s="22"/>
      <c r="BY81" s="22"/>
      <c r="BZ81" s="22"/>
      <c r="CA81" s="22"/>
      <c r="CB81" s="22"/>
      <c r="CC81" s="22"/>
      <c r="CD81" s="22"/>
      <c r="CE81" s="22"/>
      <c r="CF81" s="22"/>
      <c r="CG81" s="22"/>
      <c r="CH81" s="22"/>
      <c r="CI81" s="22"/>
      <c r="CJ81" s="22"/>
      <c r="CK81" s="22"/>
      <c r="CL81" s="22"/>
      <c r="CM81" s="22"/>
      <c r="CN81" s="22"/>
      <c r="CO81" s="22"/>
      <c r="CP81" s="22"/>
    </row>
    <row r="82" spans="2:94" s="7" customFormat="1" ht="15.75" customHeight="1">
      <c r="B82" s="18"/>
      <c r="C82" s="18"/>
      <c r="D82" s="18"/>
      <c r="E82" s="18"/>
      <c r="F82" s="35"/>
      <c r="G82" s="12"/>
      <c r="H82" s="12"/>
      <c r="I82" s="12"/>
      <c r="J82" s="14"/>
      <c r="K82" s="61"/>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2"/>
      <c r="BK82" s="22"/>
      <c r="BL82" s="22"/>
      <c r="BM82" s="22"/>
      <c r="BN82" s="22"/>
      <c r="BO82" s="22"/>
      <c r="BP82" s="22"/>
      <c r="BQ82" s="22"/>
      <c r="BR82" s="22"/>
      <c r="BS82" s="22"/>
      <c r="BT82" s="22"/>
      <c r="BU82" s="22"/>
      <c r="BV82" s="22"/>
      <c r="BW82" s="22"/>
      <c r="BX82" s="22"/>
      <c r="BY82" s="22"/>
      <c r="BZ82" s="22"/>
      <c r="CA82" s="22"/>
      <c r="CB82" s="22"/>
      <c r="CC82" s="22"/>
      <c r="CD82" s="22"/>
      <c r="CE82" s="22"/>
      <c r="CF82" s="22"/>
      <c r="CG82" s="22"/>
      <c r="CH82" s="22"/>
      <c r="CI82" s="22"/>
      <c r="CJ82" s="22"/>
      <c r="CK82" s="22"/>
      <c r="CL82" s="22"/>
      <c r="CM82" s="22"/>
      <c r="CN82" s="22"/>
      <c r="CO82" s="22"/>
      <c r="CP82" s="22"/>
    </row>
    <row r="83" spans="2:94" s="7" customFormat="1" ht="15.75" customHeight="1">
      <c r="B83" s="18"/>
      <c r="C83" s="18"/>
      <c r="D83" s="18"/>
      <c r="E83" s="18"/>
      <c r="F83" s="35"/>
      <c r="G83" s="12"/>
      <c r="H83" s="12"/>
      <c r="I83" s="12"/>
      <c r="J83" s="14"/>
      <c r="K83" s="61"/>
      <c r="L83" s="22"/>
      <c r="M83" s="22"/>
      <c r="N83" s="22"/>
      <c r="O83" s="22"/>
      <c r="P83" s="22"/>
      <c r="Q83" s="22"/>
      <c r="R83" s="22"/>
      <c r="S83" s="22"/>
      <c r="T83" s="22"/>
      <c r="U83" s="22"/>
      <c r="V83" s="22"/>
      <c r="W83" s="22"/>
      <c r="X83" s="22"/>
      <c r="Y83" s="22"/>
      <c r="Z83" s="22"/>
      <c r="AA83" s="22"/>
      <c r="AB83" s="22"/>
      <c r="AC83" s="22"/>
      <c r="AD83" s="22"/>
      <c r="AE83" s="22"/>
      <c r="AF83" s="22"/>
      <c r="AG83" s="22"/>
      <c r="AH83" s="22"/>
      <c r="AI83" s="22"/>
      <c r="AJ83" s="22"/>
      <c r="AK83" s="22"/>
      <c r="AL83" s="22"/>
      <c r="AM83" s="22"/>
      <c r="AN83" s="22"/>
      <c r="AO83" s="22"/>
      <c r="AP83" s="22"/>
      <c r="AQ83" s="22"/>
      <c r="AR83" s="22"/>
      <c r="AS83" s="22"/>
      <c r="AT83" s="22"/>
      <c r="AU83" s="22"/>
      <c r="AV83" s="22"/>
      <c r="AW83" s="22"/>
      <c r="AX83" s="22"/>
      <c r="AY83" s="22"/>
      <c r="AZ83" s="22"/>
      <c r="BA83" s="22"/>
      <c r="BB83" s="22"/>
      <c r="BC83" s="22"/>
      <c r="BD83" s="22"/>
      <c r="BE83" s="22"/>
      <c r="BF83" s="22"/>
      <c r="BG83" s="22"/>
      <c r="BH83" s="22"/>
      <c r="BI83" s="22"/>
      <c r="BJ83" s="22"/>
      <c r="BK83" s="22"/>
      <c r="BL83" s="22"/>
      <c r="BM83" s="22"/>
      <c r="BN83" s="22"/>
      <c r="BO83" s="22"/>
      <c r="BP83" s="22"/>
      <c r="BQ83" s="22"/>
      <c r="BR83" s="22"/>
      <c r="BS83" s="22"/>
      <c r="BT83" s="22"/>
      <c r="BU83" s="22"/>
      <c r="BV83" s="22"/>
      <c r="BW83" s="22"/>
      <c r="BX83" s="22"/>
      <c r="BY83" s="22"/>
      <c r="BZ83" s="22"/>
      <c r="CA83" s="22"/>
      <c r="CB83" s="22"/>
      <c r="CC83" s="22"/>
      <c r="CD83" s="22"/>
      <c r="CE83" s="22"/>
      <c r="CF83" s="22"/>
      <c r="CG83" s="22"/>
      <c r="CH83" s="22"/>
      <c r="CI83" s="22"/>
      <c r="CJ83" s="22"/>
      <c r="CK83" s="22"/>
      <c r="CL83" s="22"/>
      <c r="CM83" s="22"/>
      <c r="CN83" s="22"/>
      <c r="CO83" s="22"/>
      <c r="CP83" s="22"/>
    </row>
    <row r="84" spans="2:94" s="7" customFormat="1" ht="15.75" customHeight="1">
      <c r="B84" s="18"/>
      <c r="C84" s="18"/>
      <c r="D84" s="18"/>
      <c r="E84" s="18"/>
      <c r="F84" s="35"/>
      <c r="G84" s="12"/>
      <c r="H84" s="12"/>
      <c r="I84" s="12"/>
      <c r="J84" s="14"/>
      <c r="K84" s="61"/>
      <c r="L84" s="22"/>
      <c r="M84" s="22"/>
      <c r="N84" s="22"/>
      <c r="O84" s="22"/>
      <c r="P84" s="22"/>
      <c r="Q84" s="22"/>
      <c r="R84" s="22"/>
      <c r="S84" s="22"/>
      <c r="T84" s="22"/>
      <c r="U84" s="22"/>
      <c r="V84" s="22"/>
      <c r="W84" s="22"/>
      <c r="X84" s="22"/>
      <c r="Y84" s="22"/>
      <c r="Z84" s="22"/>
      <c r="AA84" s="22"/>
      <c r="AB84" s="22"/>
      <c r="AC84" s="22"/>
      <c r="AD84" s="22"/>
      <c r="AE84" s="22"/>
      <c r="AF84" s="22"/>
      <c r="AG84" s="22"/>
      <c r="AH84" s="22"/>
      <c r="AI84" s="22"/>
      <c r="AJ84" s="22"/>
      <c r="AK84" s="22"/>
      <c r="AL84" s="22"/>
      <c r="AM84" s="22"/>
      <c r="AN84" s="22"/>
      <c r="AO84" s="22"/>
      <c r="AP84" s="22"/>
      <c r="AQ84" s="22"/>
      <c r="AR84" s="22"/>
      <c r="AS84" s="22"/>
      <c r="AT84" s="22"/>
      <c r="AU84" s="22"/>
      <c r="AV84" s="22"/>
      <c r="AW84" s="22"/>
      <c r="AX84" s="22"/>
      <c r="AY84" s="22"/>
      <c r="AZ84" s="22"/>
      <c r="BA84" s="22"/>
      <c r="BB84" s="22"/>
      <c r="BC84" s="22"/>
      <c r="BD84" s="22"/>
      <c r="BE84" s="22"/>
      <c r="BF84" s="22"/>
      <c r="BG84" s="22"/>
      <c r="BH84" s="22"/>
      <c r="BI84" s="22"/>
      <c r="BJ84" s="22"/>
      <c r="BK84" s="22"/>
      <c r="BL84" s="22"/>
      <c r="BM84" s="22"/>
      <c r="BN84" s="22"/>
      <c r="BO84" s="22"/>
      <c r="BP84" s="22"/>
      <c r="BQ84" s="22"/>
      <c r="BR84" s="22"/>
      <c r="BS84" s="22"/>
      <c r="BT84" s="22"/>
      <c r="BU84" s="22"/>
      <c r="BV84" s="22"/>
      <c r="BW84" s="22"/>
      <c r="BX84" s="22"/>
      <c r="BY84" s="22"/>
      <c r="BZ84" s="22"/>
      <c r="CA84" s="22"/>
      <c r="CB84" s="22"/>
      <c r="CC84" s="22"/>
      <c r="CD84" s="22"/>
      <c r="CE84" s="22"/>
      <c r="CF84" s="22"/>
      <c r="CG84" s="22"/>
      <c r="CH84" s="22"/>
      <c r="CI84" s="22"/>
      <c r="CJ84" s="22"/>
      <c r="CK84" s="22"/>
      <c r="CL84" s="22"/>
      <c r="CM84" s="22"/>
      <c r="CN84" s="22"/>
      <c r="CO84" s="22"/>
      <c r="CP84" s="22"/>
    </row>
    <row r="85" spans="2:94" s="7" customFormat="1" ht="15.75" customHeight="1">
      <c r="B85" s="18"/>
      <c r="C85" s="18"/>
      <c r="D85" s="18"/>
      <c r="E85" s="18"/>
      <c r="F85" s="35"/>
      <c r="G85" s="12"/>
      <c r="H85" s="12"/>
      <c r="I85" s="12"/>
      <c r="J85" s="14"/>
      <c r="K85" s="61"/>
      <c r="L85" s="22"/>
      <c r="M85" s="22"/>
      <c r="N85" s="22"/>
      <c r="O85" s="22"/>
      <c r="P85" s="22"/>
      <c r="Q85" s="22"/>
      <c r="R85" s="22"/>
      <c r="S85" s="22"/>
      <c r="T85" s="22"/>
      <c r="U85" s="22"/>
      <c r="V85" s="22"/>
      <c r="W85" s="22"/>
      <c r="X85" s="22"/>
      <c r="Y85" s="22"/>
      <c r="Z85" s="22"/>
      <c r="AA85" s="22"/>
      <c r="AB85" s="22"/>
      <c r="AC85" s="22"/>
      <c r="AD85" s="22"/>
      <c r="AE85" s="22"/>
      <c r="AF85" s="22"/>
      <c r="AG85" s="22"/>
      <c r="AH85" s="22"/>
      <c r="AI85" s="22"/>
      <c r="AJ85" s="22"/>
      <c r="AK85" s="22"/>
      <c r="AL85" s="22"/>
      <c r="AM85" s="22"/>
      <c r="AN85" s="22"/>
      <c r="AO85" s="22"/>
      <c r="AP85" s="22"/>
      <c r="AQ85" s="22"/>
      <c r="AR85" s="22"/>
      <c r="AS85" s="22"/>
      <c r="AT85" s="22"/>
      <c r="AU85" s="22"/>
      <c r="AV85" s="22"/>
      <c r="AW85" s="22"/>
      <c r="AX85" s="22"/>
      <c r="AY85" s="22"/>
      <c r="AZ85" s="22"/>
      <c r="BA85" s="22"/>
      <c r="BB85" s="22"/>
      <c r="BC85" s="22"/>
      <c r="BD85" s="22"/>
      <c r="BE85" s="22"/>
      <c r="BF85" s="22"/>
      <c r="BG85" s="22"/>
      <c r="BH85" s="22"/>
      <c r="BI85" s="22"/>
      <c r="BJ85" s="22"/>
      <c r="BK85" s="22"/>
      <c r="BL85" s="22"/>
      <c r="BM85" s="22"/>
      <c r="BN85" s="22"/>
      <c r="BO85" s="22"/>
      <c r="BP85" s="22"/>
      <c r="BQ85" s="22"/>
      <c r="BR85" s="22"/>
      <c r="BS85" s="22"/>
      <c r="BT85" s="22"/>
      <c r="BU85" s="22"/>
      <c r="BV85" s="22"/>
      <c r="BW85" s="22"/>
      <c r="BX85" s="22"/>
      <c r="BY85" s="22"/>
      <c r="BZ85" s="22"/>
      <c r="CA85" s="22"/>
      <c r="CB85" s="22"/>
      <c r="CC85" s="22"/>
      <c r="CD85" s="22"/>
      <c r="CE85" s="22"/>
      <c r="CF85" s="22"/>
      <c r="CG85" s="22"/>
      <c r="CH85" s="22"/>
      <c r="CI85" s="22"/>
      <c r="CJ85" s="22"/>
      <c r="CK85" s="22"/>
      <c r="CL85" s="22"/>
      <c r="CM85" s="22"/>
      <c r="CN85" s="22"/>
      <c r="CO85" s="22"/>
      <c r="CP85" s="22"/>
    </row>
    <row r="86" spans="2:94" s="7" customFormat="1" ht="15.75" customHeight="1">
      <c r="B86" s="18"/>
      <c r="C86" s="18"/>
      <c r="D86" s="18"/>
      <c r="E86" s="18"/>
      <c r="F86" s="35"/>
      <c r="G86" s="12"/>
      <c r="H86" s="12"/>
      <c r="I86" s="12"/>
      <c r="J86" s="14"/>
      <c r="K86" s="61"/>
      <c r="L86" s="22"/>
      <c r="M86" s="22"/>
      <c r="N86" s="22"/>
      <c r="O86" s="22"/>
      <c r="P86" s="22"/>
      <c r="Q86" s="22"/>
      <c r="R86" s="22"/>
      <c r="S86" s="22"/>
      <c r="T86" s="22"/>
      <c r="U86" s="22"/>
      <c r="V86" s="22"/>
      <c r="W86" s="22"/>
      <c r="X86" s="22"/>
      <c r="Y86" s="22"/>
      <c r="Z86" s="22"/>
      <c r="AA86" s="22"/>
      <c r="AB86" s="22"/>
      <c r="AC86" s="22"/>
      <c r="AD86" s="22"/>
      <c r="AE86" s="22"/>
      <c r="AF86" s="22"/>
      <c r="AG86" s="22"/>
      <c r="AH86" s="22"/>
      <c r="AI86" s="22"/>
      <c r="AJ86" s="22"/>
      <c r="AK86" s="22"/>
      <c r="AL86" s="22"/>
      <c r="AM86" s="22"/>
      <c r="AN86" s="22"/>
      <c r="AO86" s="22"/>
      <c r="AP86" s="22"/>
      <c r="AQ86" s="22"/>
      <c r="AR86" s="22"/>
      <c r="AS86" s="22"/>
      <c r="AT86" s="22"/>
      <c r="AU86" s="22"/>
      <c r="AV86" s="22"/>
      <c r="AW86" s="22"/>
      <c r="AX86" s="22"/>
      <c r="AY86" s="22"/>
      <c r="AZ86" s="22"/>
      <c r="BA86" s="22"/>
      <c r="BB86" s="22"/>
      <c r="BC86" s="22"/>
      <c r="BD86" s="22"/>
      <c r="BE86" s="22"/>
      <c r="BF86" s="22"/>
      <c r="BG86" s="22"/>
      <c r="BH86" s="22"/>
      <c r="BI86" s="22"/>
      <c r="BJ86" s="22"/>
      <c r="BK86" s="22"/>
      <c r="BL86" s="22"/>
      <c r="BM86" s="22"/>
      <c r="BN86" s="22"/>
      <c r="BO86" s="22"/>
      <c r="BP86" s="22"/>
      <c r="BQ86" s="22"/>
      <c r="BR86" s="22"/>
      <c r="BS86" s="22"/>
      <c r="BT86" s="22"/>
      <c r="BU86" s="22"/>
      <c r="BV86" s="22"/>
      <c r="BW86" s="22"/>
      <c r="BX86" s="22"/>
      <c r="BY86" s="22"/>
      <c r="BZ86" s="22"/>
      <c r="CA86" s="22"/>
      <c r="CB86" s="22"/>
      <c r="CC86" s="22"/>
      <c r="CD86" s="22"/>
      <c r="CE86" s="22"/>
      <c r="CF86" s="22"/>
      <c r="CG86" s="22"/>
      <c r="CH86" s="22"/>
      <c r="CI86" s="22"/>
      <c r="CJ86" s="22"/>
      <c r="CK86" s="22"/>
      <c r="CL86" s="22"/>
      <c r="CM86" s="22"/>
      <c r="CN86" s="22"/>
      <c r="CO86" s="22"/>
      <c r="CP86" s="22"/>
    </row>
    <row r="87" spans="4:94" s="7" customFormat="1" ht="20.25">
      <c r="D87" s="23"/>
      <c r="E87" s="23"/>
      <c r="F87" s="35"/>
      <c r="G87" s="12"/>
      <c r="H87" s="12"/>
      <c r="I87" s="12"/>
      <c r="J87" s="14"/>
      <c r="K87" s="61"/>
      <c r="L87" s="22"/>
      <c r="M87" s="22"/>
      <c r="N87" s="22"/>
      <c r="O87" s="22"/>
      <c r="P87" s="22"/>
      <c r="Q87" s="22"/>
      <c r="R87" s="22"/>
      <c r="S87" s="22"/>
      <c r="T87" s="22"/>
      <c r="U87" s="22"/>
      <c r="V87" s="22"/>
      <c r="W87" s="22"/>
      <c r="X87" s="22"/>
      <c r="Y87" s="22"/>
      <c r="Z87" s="22"/>
      <c r="AA87" s="22"/>
      <c r="AB87" s="22"/>
      <c r="AC87" s="22"/>
      <c r="AD87" s="22"/>
      <c r="AE87" s="22"/>
      <c r="AF87" s="22"/>
      <c r="AG87" s="22"/>
      <c r="AH87" s="22"/>
      <c r="AI87" s="22"/>
      <c r="AJ87" s="22"/>
      <c r="AK87" s="22"/>
      <c r="AL87" s="22"/>
      <c r="AM87" s="22"/>
      <c r="AN87" s="22"/>
      <c r="AO87" s="22"/>
      <c r="AP87" s="22"/>
      <c r="AQ87" s="22"/>
      <c r="AR87" s="22"/>
      <c r="AS87" s="22"/>
      <c r="AT87" s="22"/>
      <c r="AU87" s="22"/>
      <c r="AV87" s="22"/>
      <c r="AW87" s="22"/>
      <c r="AX87" s="22"/>
      <c r="AY87" s="22"/>
      <c r="AZ87" s="22"/>
      <c r="BA87" s="22"/>
      <c r="BB87" s="22"/>
      <c r="BC87" s="22"/>
      <c r="BD87" s="22"/>
      <c r="BE87" s="22"/>
      <c r="BF87" s="22"/>
      <c r="BG87" s="22"/>
      <c r="BH87" s="22"/>
      <c r="BI87" s="22"/>
      <c r="BJ87" s="22"/>
      <c r="BK87" s="22"/>
      <c r="BL87" s="22"/>
      <c r="BM87" s="22"/>
      <c r="BN87" s="22"/>
      <c r="BO87" s="22"/>
      <c r="BP87" s="22"/>
      <c r="BQ87" s="22"/>
      <c r="BR87" s="22"/>
      <c r="BS87" s="22"/>
      <c r="BT87" s="22"/>
      <c r="BU87" s="22"/>
      <c r="BV87" s="22"/>
      <c r="BW87" s="22"/>
      <c r="BX87" s="22"/>
      <c r="BY87" s="22"/>
      <c r="BZ87" s="22"/>
      <c r="CA87" s="22"/>
      <c r="CB87" s="22"/>
      <c r="CC87" s="22"/>
      <c r="CD87" s="22"/>
      <c r="CE87" s="22"/>
      <c r="CF87" s="22"/>
      <c r="CG87" s="22"/>
      <c r="CH87" s="22"/>
      <c r="CI87" s="22"/>
      <c r="CJ87" s="22"/>
      <c r="CK87" s="22"/>
      <c r="CL87" s="22"/>
      <c r="CM87" s="22"/>
      <c r="CN87" s="22"/>
      <c r="CO87" s="22"/>
      <c r="CP87" s="22"/>
    </row>
    <row r="88" spans="4:94" s="7" customFormat="1" ht="15.75" customHeight="1">
      <c r="D88" s="18"/>
      <c r="E88" s="18"/>
      <c r="F88" s="35"/>
      <c r="G88" s="12"/>
      <c r="H88" s="12"/>
      <c r="I88" s="12"/>
      <c r="J88" s="14"/>
      <c r="K88" s="61"/>
      <c r="L88" s="22"/>
      <c r="M88" s="22"/>
      <c r="N88" s="22"/>
      <c r="O88" s="22"/>
      <c r="P88" s="22"/>
      <c r="Q88" s="22"/>
      <c r="R88" s="22"/>
      <c r="S88" s="22"/>
      <c r="T88" s="22"/>
      <c r="U88" s="22"/>
      <c r="V88" s="22"/>
      <c r="W88" s="22"/>
      <c r="X88" s="22"/>
      <c r="Y88" s="22"/>
      <c r="Z88" s="22"/>
      <c r="AA88" s="22"/>
      <c r="AB88" s="22"/>
      <c r="AC88" s="22"/>
      <c r="AD88" s="22"/>
      <c r="AE88" s="22"/>
      <c r="AF88" s="22"/>
      <c r="AG88" s="22"/>
      <c r="AH88" s="22"/>
      <c r="AI88" s="22"/>
      <c r="AJ88" s="22"/>
      <c r="AK88" s="22"/>
      <c r="AL88" s="22"/>
      <c r="AM88" s="22"/>
      <c r="AN88" s="22"/>
      <c r="AO88" s="22"/>
      <c r="AP88" s="22"/>
      <c r="AQ88" s="22"/>
      <c r="AR88" s="22"/>
      <c r="AS88" s="22"/>
      <c r="AT88" s="22"/>
      <c r="AU88" s="22"/>
      <c r="AV88" s="22"/>
      <c r="AW88" s="22"/>
      <c r="AX88" s="22"/>
      <c r="AY88" s="22"/>
      <c r="AZ88" s="22"/>
      <c r="BA88" s="22"/>
      <c r="BB88" s="22"/>
      <c r="BC88" s="22"/>
      <c r="BD88" s="22"/>
      <c r="BE88" s="22"/>
      <c r="BF88" s="22"/>
      <c r="BG88" s="22"/>
      <c r="BH88" s="22"/>
      <c r="BI88" s="22"/>
      <c r="BJ88" s="22"/>
      <c r="BK88" s="22"/>
      <c r="BL88" s="22"/>
      <c r="BM88" s="22"/>
      <c r="BN88" s="22"/>
      <c r="BO88" s="22"/>
      <c r="BP88" s="22"/>
      <c r="BQ88" s="22"/>
      <c r="BR88" s="22"/>
      <c r="BS88" s="22"/>
      <c r="BT88" s="22"/>
      <c r="BU88" s="22"/>
      <c r="BV88" s="22"/>
      <c r="BW88" s="22"/>
      <c r="BX88" s="22"/>
      <c r="BY88" s="22"/>
      <c r="BZ88" s="22"/>
      <c r="CA88" s="22"/>
      <c r="CB88" s="22"/>
      <c r="CC88" s="22"/>
      <c r="CD88" s="22"/>
      <c r="CE88" s="22"/>
      <c r="CF88" s="22"/>
      <c r="CG88" s="22"/>
      <c r="CH88" s="22"/>
      <c r="CI88" s="22"/>
      <c r="CJ88" s="22"/>
      <c r="CK88" s="22"/>
      <c r="CL88" s="22"/>
      <c r="CM88" s="22"/>
      <c r="CN88" s="22"/>
      <c r="CO88" s="22"/>
      <c r="CP88" s="22"/>
    </row>
    <row r="89" spans="4:94" s="7" customFormat="1" ht="20.25">
      <c r="D89" s="18"/>
      <c r="E89" s="18"/>
      <c r="F89" s="35"/>
      <c r="G89" s="12"/>
      <c r="H89" s="12"/>
      <c r="I89" s="12"/>
      <c r="J89" s="14"/>
      <c r="K89" s="61"/>
      <c r="L89" s="22"/>
      <c r="M89" s="22"/>
      <c r="N89" s="22"/>
      <c r="O89" s="22"/>
      <c r="P89" s="22"/>
      <c r="Q89" s="22"/>
      <c r="R89" s="22"/>
      <c r="S89" s="22"/>
      <c r="T89" s="22"/>
      <c r="U89" s="22"/>
      <c r="V89" s="22"/>
      <c r="W89" s="22"/>
      <c r="X89" s="22"/>
      <c r="Y89" s="22"/>
      <c r="Z89" s="22"/>
      <c r="AA89" s="22"/>
      <c r="AB89" s="22"/>
      <c r="AC89" s="22"/>
      <c r="AD89" s="22"/>
      <c r="AE89" s="22"/>
      <c r="AF89" s="22"/>
      <c r="AG89" s="22"/>
      <c r="AH89" s="22"/>
      <c r="AI89" s="22"/>
      <c r="AJ89" s="22"/>
      <c r="AK89" s="22"/>
      <c r="AL89" s="22"/>
      <c r="AM89" s="22"/>
      <c r="AN89" s="22"/>
      <c r="AO89" s="22"/>
      <c r="AP89" s="22"/>
      <c r="AQ89" s="22"/>
      <c r="AR89" s="22"/>
      <c r="AS89" s="22"/>
      <c r="AT89" s="22"/>
      <c r="AU89" s="22"/>
      <c r="AV89" s="22"/>
      <c r="AW89" s="22"/>
      <c r="AX89" s="22"/>
      <c r="AY89" s="22"/>
      <c r="AZ89" s="22"/>
      <c r="BA89" s="22"/>
      <c r="BB89" s="22"/>
      <c r="BC89" s="22"/>
      <c r="BD89" s="22"/>
      <c r="BE89" s="22"/>
      <c r="BF89" s="22"/>
      <c r="BG89" s="22"/>
      <c r="BH89" s="22"/>
      <c r="BI89" s="22"/>
      <c r="BJ89" s="22"/>
      <c r="BK89" s="22"/>
      <c r="BL89" s="22"/>
      <c r="BM89" s="22"/>
      <c r="BN89" s="22"/>
      <c r="BO89" s="22"/>
      <c r="BP89" s="22"/>
      <c r="BQ89" s="22"/>
      <c r="BR89" s="22"/>
      <c r="BS89" s="22"/>
      <c r="BT89" s="22"/>
      <c r="BU89" s="22"/>
      <c r="BV89" s="22"/>
      <c r="BW89" s="22"/>
      <c r="BX89" s="22"/>
      <c r="BY89" s="22"/>
      <c r="BZ89" s="22"/>
      <c r="CA89" s="22"/>
      <c r="CB89" s="22"/>
      <c r="CC89" s="22"/>
      <c r="CD89" s="22"/>
      <c r="CE89" s="22"/>
      <c r="CF89" s="22"/>
      <c r="CG89" s="22"/>
      <c r="CH89" s="22"/>
      <c r="CI89" s="22"/>
      <c r="CJ89" s="22"/>
      <c r="CK89" s="22"/>
      <c r="CL89" s="22"/>
      <c r="CM89" s="22"/>
      <c r="CN89" s="22"/>
      <c r="CO89" s="22"/>
      <c r="CP89" s="22"/>
    </row>
    <row r="90" spans="6:94" s="7" customFormat="1" ht="20.25">
      <c r="F90" s="12"/>
      <c r="G90" s="12"/>
      <c r="H90" s="12"/>
      <c r="I90" s="12"/>
      <c r="J90" s="14"/>
      <c r="K90" s="61"/>
      <c r="L90" s="22"/>
      <c r="M90" s="22"/>
      <c r="N90" s="22"/>
      <c r="O90" s="22"/>
      <c r="P90" s="22"/>
      <c r="Q90" s="22"/>
      <c r="R90" s="22"/>
      <c r="S90" s="22"/>
      <c r="T90" s="22"/>
      <c r="U90" s="22"/>
      <c r="V90" s="22"/>
      <c r="W90" s="22"/>
      <c r="X90" s="22"/>
      <c r="Y90" s="22"/>
      <c r="Z90" s="22"/>
      <c r="AA90" s="22"/>
      <c r="AB90" s="22"/>
      <c r="AC90" s="22"/>
      <c r="AD90" s="22"/>
      <c r="AE90" s="22"/>
      <c r="AF90" s="22"/>
      <c r="AG90" s="22"/>
      <c r="AH90" s="22"/>
      <c r="AI90" s="22"/>
      <c r="AJ90" s="22"/>
      <c r="AK90" s="22"/>
      <c r="AL90" s="22"/>
      <c r="AM90" s="22"/>
      <c r="AN90" s="22"/>
      <c r="AO90" s="22"/>
      <c r="AP90" s="22"/>
      <c r="AQ90" s="22"/>
      <c r="AR90" s="22"/>
      <c r="AS90" s="22"/>
      <c r="AT90" s="22"/>
      <c r="AU90" s="22"/>
      <c r="AV90" s="22"/>
      <c r="AW90" s="22"/>
      <c r="AX90" s="22"/>
      <c r="AY90" s="22"/>
      <c r="AZ90" s="22"/>
      <c r="BA90" s="22"/>
      <c r="BB90" s="22"/>
      <c r="BC90" s="22"/>
      <c r="BD90" s="22"/>
      <c r="BE90" s="22"/>
      <c r="BF90" s="22"/>
      <c r="BG90" s="22"/>
      <c r="BH90" s="22"/>
      <c r="BI90" s="22"/>
      <c r="BJ90" s="22"/>
      <c r="BK90" s="22"/>
      <c r="BL90" s="22"/>
      <c r="BM90" s="22"/>
      <c r="BN90" s="22"/>
      <c r="BO90" s="22"/>
      <c r="BP90" s="22"/>
      <c r="BQ90" s="22"/>
      <c r="BR90" s="22"/>
      <c r="BS90" s="22"/>
      <c r="BT90" s="22"/>
      <c r="BU90" s="22"/>
      <c r="BV90" s="22"/>
      <c r="BW90" s="22"/>
      <c r="BX90" s="22"/>
      <c r="BY90" s="22"/>
      <c r="BZ90" s="22"/>
      <c r="CA90" s="22"/>
      <c r="CB90" s="22"/>
      <c r="CC90" s="22"/>
      <c r="CD90" s="22"/>
      <c r="CE90" s="22"/>
      <c r="CF90" s="22"/>
      <c r="CG90" s="22"/>
      <c r="CH90" s="22"/>
      <c r="CI90" s="22"/>
      <c r="CJ90" s="22"/>
      <c r="CK90" s="22"/>
      <c r="CL90" s="22"/>
      <c r="CM90" s="22"/>
      <c r="CN90" s="22"/>
      <c r="CO90" s="22"/>
      <c r="CP90" s="22"/>
    </row>
    <row r="91" spans="6:94" s="7" customFormat="1" ht="20.25">
      <c r="F91" s="12"/>
      <c r="G91" s="12"/>
      <c r="H91" s="12"/>
      <c r="I91" s="12"/>
      <c r="J91" s="14"/>
      <c r="K91" s="61"/>
      <c r="L91" s="22"/>
      <c r="M91" s="22"/>
      <c r="N91" s="22"/>
      <c r="O91" s="22"/>
      <c r="P91" s="22"/>
      <c r="Q91" s="22"/>
      <c r="R91" s="22"/>
      <c r="S91" s="22"/>
      <c r="T91" s="22"/>
      <c r="U91" s="22"/>
      <c r="V91" s="22"/>
      <c r="W91" s="22"/>
      <c r="X91" s="22"/>
      <c r="Y91" s="22"/>
      <c r="Z91" s="22"/>
      <c r="AA91" s="22"/>
      <c r="AB91" s="22"/>
      <c r="AC91" s="22"/>
      <c r="AD91" s="22"/>
      <c r="AE91" s="22"/>
      <c r="AF91" s="22"/>
      <c r="AG91" s="22"/>
      <c r="AH91" s="22"/>
      <c r="AI91" s="22"/>
      <c r="AJ91" s="22"/>
      <c r="AK91" s="22"/>
      <c r="AL91" s="22"/>
      <c r="AM91" s="22"/>
      <c r="AN91" s="22"/>
      <c r="AO91" s="22"/>
      <c r="AP91" s="22"/>
      <c r="AQ91" s="22"/>
      <c r="AR91" s="22"/>
      <c r="AS91" s="22"/>
      <c r="AT91" s="22"/>
      <c r="AU91" s="22"/>
      <c r="AV91" s="22"/>
      <c r="AW91" s="22"/>
      <c r="AX91" s="22"/>
      <c r="AY91" s="22"/>
      <c r="AZ91" s="22"/>
      <c r="BA91" s="22"/>
      <c r="BB91" s="22"/>
      <c r="BC91" s="22"/>
      <c r="BD91" s="22"/>
      <c r="BE91" s="22"/>
      <c r="BF91" s="22"/>
      <c r="BG91" s="22"/>
      <c r="BH91" s="22"/>
      <c r="BI91" s="22"/>
      <c r="BJ91" s="22"/>
      <c r="BK91" s="22"/>
      <c r="BL91" s="22"/>
      <c r="BM91" s="22"/>
      <c r="BN91" s="22"/>
      <c r="BO91" s="22"/>
      <c r="BP91" s="22"/>
      <c r="BQ91" s="22"/>
      <c r="BR91" s="22"/>
      <c r="BS91" s="22"/>
      <c r="BT91" s="22"/>
      <c r="BU91" s="22"/>
      <c r="BV91" s="22"/>
      <c r="BW91" s="22"/>
      <c r="BX91" s="22"/>
      <c r="BY91" s="22"/>
      <c r="BZ91" s="22"/>
      <c r="CA91" s="22"/>
      <c r="CB91" s="22"/>
      <c r="CC91" s="22"/>
      <c r="CD91" s="22"/>
      <c r="CE91" s="22"/>
      <c r="CF91" s="22"/>
      <c r="CG91" s="22"/>
      <c r="CH91" s="22"/>
      <c r="CI91" s="22"/>
      <c r="CJ91" s="22"/>
      <c r="CK91" s="22"/>
      <c r="CL91" s="22"/>
      <c r="CM91" s="22"/>
      <c r="CN91" s="22"/>
      <c r="CO91" s="22"/>
      <c r="CP91" s="22"/>
    </row>
    <row r="92" spans="6:94" s="7" customFormat="1" ht="20.25">
      <c r="F92" s="12"/>
      <c r="G92" s="12"/>
      <c r="H92" s="12"/>
      <c r="I92" s="12"/>
      <c r="J92" s="14"/>
      <c r="K92" s="61"/>
      <c r="L92" s="22"/>
      <c r="M92" s="22"/>
      <c r="N92" s="22"/>
      <c r="O92" s="22"/>
      <c r="P92" s="22"/>
      <c r="Q92" s="22"/>
      <c r="R92" s="22"/>
      <c r="S92" s="22"/>
      <c r="T92" s="22"/>
      <c r="U92" s="22"/>
      <c r="V92" s="22"/>
      <c r="W92" s="22"/>
      <c r="X92" s="22"/>
      <c r="Y92" s="22"/>
      <c r="Z92" s="22"/>
      <c r="AA92" s="22"/>
      <c r="AB92" s="22"/>
      <c r="AC92" s="22"/>
      <c r="AD92" s="22"/>
      <c r="AE92" s="22"/>
      <c r="AF92" s="22"/>
      <c r="AG92" s="22"/>
      <c r="AH92" s="22"/>
      <c r="AI92" s="22"/>
      <c r="AJ92" s="22"/>
      <c r="AK92" s="22"/>
      <c r="AL92" s="22"/>
      <c r="AM92" s="22"/>
      <c r="AN92" s="22"/>
      <c r="AO92" s="22"/>
      <c r="AP92" s="22"/>
      <c r="AQ92" s="22"/>
      <c r="AR92" s="22"/>
      <c r="AS92" s="22"/>
      <c r="AT92" s="22"/>
      <c r="AU92" s="22"/>
      <c r="AV92" s="22"/>
      <c r="AW92" s="22"/>
      <c r="AX92" s="22"/>
      <c r="AY92" s="22"/>
      <c r="AZ92" s="22"/>
      <c r="BA92" s="22"/>
      <c r="BB92" s="22"/>
      <c r="BC92" s="22"/>
      <c r="BD92" s="22"/>
      <c r="BE92" s="22"/>
      <c r="BF92" s="22"/>
      <c r="BG92" s="22"/>
      <c r="BH92" s="22"/>
      <c r="BI92" s="22"/>
      <c r="BJ92" s="22"/>
      <c r="BK92" s="22"/>
      <c r="BL92" s="22"/>
      <c r="BM92" s="22"/>
      <c r="BN92" s="22"/>
      <c r="BO92" s="22"/>
      <c r="BP92" s="22"/>
      <c r="BQ92" s="22"/>
      <c r="BR92" s="22"/>
      <c r="BS92" s="22"/>
      <c r="BT92" s="22"/>
      <c r="BU92" s="22"/>
      <c r="BV92" s="22"/>
      <c r="BW92" s="22"/>
      <c r="BX92" s="22"/>
      <c r="BY92" s="22"/>
      <c r="BZ92" s="22"/>
      <c r="CA92" s="22"/>
      <c r="CB92" s="22"/>
      <c r="CC92" s="22"/>
      <c r="CD92" s="22"/>
      <c r="CE92" s="22"/>
      <c r="CF92" s="22"/>
      <c r="CG92" s="22"/>
      <c r="CH92" s="22"/>
      <c r="CI92" s="22"/>
      <c r="CJ92" s="22"/>
      <c r="CK92" s="22"/>
      <c r="CL92" s="22"/>
      <c r="CM92" s="22"/>
      <c r="CN92" s="22"/>
      <c r="CO92" s="22"/>
      <c r="CP92" s="22"/>
    </row>
    <row r="93" spans="6:94" s="7" customFormat="1" ht="20.25">
      <c r="F93" s="12"/>
      <c r="G93" s="12"/>
      <c r="H93" s="12"/>
      <c r="I93" s="12"/>
      <c r="J93" s="14"/>
      <c r="K93" s="61"/>
      <c r="L93" s="22"/>
      <c r="M93" s="22"/>
      <c r="N93" s="22"/>
      <c r="O93" s="22"/>
      <c r="P93" s="22"/>
      <c r="Q93" s="22"/>
      <c r="R93" s="22"/>
      <c r="S93" s="22"/>
      <c r="T93" s="22"/>
      <c r="U93" s="22"/>
      <c r="V93" s="22"/>
      <c r="W93" s="22"/>
      <c r="X93" s="22"/>
      <c r="Y93" s="22"/>
      <c r="Z93" s="22"/>
      <c r="AA93" s="22"/>
      <c r="AB93" s="22"/>
      <c r="AC93" s="22"/>
      <c r="AD93" s="22"/>
      <c r="AE93" s="22"/>
      <c r="AF93" s="22"/>
      <c r="AG93" s="22"/>
      <c r="AH93" s="22"/>
      <c r="AI93" s="22"/>
      <c r="AJ93" s="22"/>
      <c r="AK93" s="22"/>
      <c r="AL93" s="22"/>
      <c r="AM93" s="22"/>
      <c r="AN93" s="22"/>
      <c r="AO93" s="22"/>
      <c r="AP93" s="22"/>
      <c r="AQ93" s="22"/>
      <c r="AR93" s="22"/>
      <c r="AS93" s="22"/>
      <c r="AT93" s="22"/>
      <c r="AU93" s="22"/>
      <c r="AV93" s="22"/>
      <c r="AW93" s="22"/>
      <c r="AX93" s="22"/>
      <c r="AY93" s="22"/>
      <c r="AZ93" s="22"/>
      <c r="BA93" s="22"/>
      <c r="BB93" s="22"/>
      <c r="BC93" s="22"/>
      <c r="BD93" s="22"/>
      <c r="BE93" s="22"/>
      <c r="BF93" s="22"/>
      <c r="BG93" s="22"/>
      <c r="BH93" s="22"/>
      <c r="BI93" s="22"/>
      <c r="BJ93" s="22"/>
      <c r="BK93" s="22"/>
      <c r="BL93" s="22"/>
      <c r="BM93" s="22"/>
      <c r="BN93" s="22"/>
      <c r="BO93" s="22"/>
      <c r="BP93" s="22"/>
      <c r="BQ93" s="22"/>
      <c r="BR93" s="22"/>
      <c r="BS93" s="22"/>
      <c r="BT93" s="22"/>
      <c r="BU93" s="22"/>
      <c r="BV93" s="22"/>
      <c r="BW93" s="22"/>
      <c r="BX93" s="22"/>
      <c r="BY93" s="22"/>
      <c r="BZ93" s="22"/>
      <c r="CA93" s="22"/>
      <c r="CB93" s="22"/>
      <c r="CC93" s="22"/>
      <c r="CD93" s="22"/>
      <c r="CE93" s="22"/>
      <c r="CF93" s="22"/>
      <c r="CG93" s="22"/>
      <c r="CH93" s="22"/>
      <c r="CI93" s="22"/>
      <c r="CJ93" s="22"/>
      <c r="CK93" s="22"/>
      <c r="CL93" s="22"/>
      <c r="CM93" s="22"/>
      <c r="CN93" s="22"/>
      <c r="CO93" s="22"/>
      <c r="CP93" s="22"/>
    </row>
    <row r="94" spans="6:94" s="7" customFormat="1" ht="20.25">
      <c r="F94" s="12"/>
      <c r="G94" s="12"/>
      <c r="H94" s="12"/>
      <c r="I94" s="12"/>
      <c r="J94" s="14"/>
      <c r="K94" s="61"/>
      <c r="L94" s="22"/>
      <c r="M94" s="22"/>
      <c r="N94" s="22"/>
      <c r="O94" s="22"/>
      <c r="P94" s="22"/>
      <c r="Q94" s="22"/>
      <c r="R94" s="22"/>
      <c r="S94" s="22"/>
      <c r="T94" s="22"/>
      <c r="U94" s="22"/>
      <c r="V94" s="22"/>
      <c r="W94" s="22"/>
      <c r="X94" s="22"/>
      <c r="Y94" s="22"/>
      <c r="Z94" s="22"/>
      <c r="AA94" s="22"/>
      <c r="AB94" s="22"/>
      <c r="AC94" s="22"/>
      <c r="AD94" s="22"/>
      <c r="AE94" s="22"/>
      <c r="AF94" s="22"/>
      <c r="AG94" s="22"/>
      <c r="AH94" s="22"/>
      <c r="AI94" s="22"/>
      <c r="AJ94" s="22"/>
      <c r="AK94" s="22"/>
      <c r="AL94" s="22"/>
      <c r="AM94" s="22"/>
      <c r="AN94" s="22"/>
      <c r="AO94" s="22"/>
      <c r="AP94" s="22"/>
      <c r="AQ94" s="22"/>
      <c r="AR94" s="22"/>
      <c r="AS94" s="22"/>
      <c r="AT94" s="22"/>
      <c r="AU94" s="22"/>
      <c r="AV94" s="22"/>
      <c r="AW94" s="22"/>
      <c r="AX94" s="22"/>
      <c r="AY94" s="22"/>
      <c r="AZ94" s="22"/>
      <c r="BA94" s="22"/>
      <c r="BB94" s="22"/>
      <c r="BC94" s="22"/>
      <c r="BD94" s="22"/>
      <c r="BE94" s="22"/>
      <c r="BF94" s="22"/>
      <c r="BG94" s="22"/>
      <c r="BH94" s="22"/>
      <c r="BI94" s="22"/>
      <c r="BJ94" s="22"/>
      <c r="BK94" s="22"/>
      <c r="BL94" s="22"/>
      <c r="BM94" s="22"/>
      <c r="BN94" s="22"/>
      <c r="BO94" s="22"/>
      <c r="BP94" s="22"/>
      <c r="BQ94" s="22"/>
      <c r="BR94" s="22"/>
      <c r="BS94" s="22"/>
      <c r="BT94" s="22"/>
      <c r="BU94" s="22"/>
      <c r="BV94" s="22"/>
      <c r="BW94" s="22"/>
      <c r="BX94" s="22"/>
      <c r="BY94" s="22"/>
      <c r="BZ94" s="22"/>
      <c r="CA94" s="22"/>
      <c r="CB94" s="22"/>
      <c r="CC94" s="22"/>
      <c r="CD94" s="22"/>
      <c r="CE94" s="22"/>
      <c r="CF94" s="22"/>
      <c r="CG94" s="22"/>
      <c r="CH94" s="22"/>
      <c r="CI94" s="22"/>
      <c r="CJ94" s="22"/>
      <c r="CK94" s="22"/>
      <c r="CL94" s="22"/>
      <c r="CM94" s="22"/>
      <c r="CN94" s="22"/>
      <c r="CO94" s="22"/>
      <c r="CP94" s="22"/>
    </row>
    <row r="95" spans="6:94" s="7" customFormat="1" ht="20.25">
      <c r="F95" s="12"/>
      <c r="G95" s="12"/>
      <c r="H95" s="12"/>
      <c r="I95" s="12"/>
      <c r="J95" s="14"/>
      <c r="K95" s="61"/>
      <c r="L95" s="22"/>
      <c r="M95" s="22"/>
      <c r="N95" s="22"/>
      <c r="O95" s="22"/>
      <c r="P95" s="22"/>
      <c r="Q95" s="22"/>
      <c r="R95" s="22"/>
      <c r="S95" s="22"/>
      <c r="T95" s="22"/>
      <c r="U95" s="22"/>
      <c r="V95" s="22"/>
      <c r="W95" s="22"/>
      <c r="X95" s="22"/>
      <c r="Y95" s="22"/>
      <c r="Z95" s="22"/>
      <c r="AA95" s="22"/>
      <c r="AB95" s="22"/>
      <c r="AC95" s="22"/>
      <c r="AD95" s="22"/>
      <c r="AE95" s="22"/>
      <c r="AF95" s="22"/>
      <c r="AG95" s="22"/>
      <c r="AH95" s="22"/>
      <c r="AI95" s="22"/>
      <c r="AJ95" s="22"/>
      <c r="AK95" s="22"/>
      <c r="AL95" s="22"/>
      <c r="AM95" s="22"/>
      <c r="AN95" s="22"/>
      <c r="AO95" s="22"/>
      <c r="AP95" s="22"/>
      <c r="AQ95" s="22"/>
      <c r="AR95" s="22"/>
      <c r="AS95" s="22"/>
      <c r="AT95" s="22"/>
      <c r="AU95" s="22"/>
      <c r="AV95" s="22"/>
      <c r="AW95" s="22"/>
      <c r="AX95" s="22"/>
      <c r="AY95" s="22"/>
      <c r="AZ95" s="22"/>
      <c r="BA95" s="22"/>
      <c r="BB95" s="22"/>
      <c r="BC95" s="22"/>
      <c r="BD95" s="22"/>
      <c r="BE95" s="22"/>
      <c r="BF95" s="22"/>
      <c r="BG95" s="22"/>
      <c r="BH95" s="22"/>
      <c r="BI95" s="22"/>
      <c r="BJ95" s="22"/>
      <c r="BK95" s="22"/>
      <c r="BL95" s="22"/>
      <c r="BM95" s="22"/>
      <c r="BN95" s="22"/>
      <c r="BO95" s="22"/>
      <c r="BP95" s="22"/>
      <c r="BQ95" s="22"/>
      <c r="BR95" s="22"/>
      <c r="BS95" s="22"/>
      <c r="BT95" s="22"/>
      <c r="BU95" s="22"/>
      <c r="BV95" s="22"/>
      <c r="BW95" s="22"/>
      <c r="BX95" s="22"/>
      <c r="BY95" s="22"/>
      <c r="BZ95" s="22"/>
      <c r="CA95" s="22"/>
      <c r="CB95" s="22"/>
      <c r="CC95" s="22"/>
      <c r="CD95" s="22"/>
      <c r="CE95" s="22"/>
      <c r="CF95" s="22"/>
      <c r="CG95" s="22"/>
      <c r="CH95" s="22"/>
      <c r="CI95" s="22"/>
      <c r="CJ95" s="22"/>
      <c r="CK95" s="22"/>
      <c r="CL95" s="22"/>
      <c r="CM95" s="22"/>
      <c r="CN95" s="22"/>
      <c r="CO95" s="22"/>
      <c r="CP95" s="22"/>
    </row>
    <row r="96" spans="2:3" ht="20.25">
      <c r="B96" s="23"/>
      <c r="C96" s="23"/>
    </row>
    <row r="97" spans="2:3" ht="20.25">
      <c r="B97" s="18"/>
      <c r="C97" s="18"/>
    </row>
    <row r="98" spans="2:3" ht="20.25">
      <c r="B98" s="18"/>
      <c r="C98" s="18"/>
    </row>
    <row r="99" spans="2:3" ht="20.25">
      <c r="B99" s="7"/>
      <c r="C99" s="7"/>
    </row>
    <row r="100" spans="2:3" ht="20.25">
      <c r="B100" s="7"/>
      <c r="C100" s="7"/>
    </row>
    <row r="101" spans="2:3" ht="20.25">
      <c r="B101" s="7"/>
      <c r="C101" s="7"/>
    </row>
    <row r="102" spans="2:3" ht="20.25">
      <c r="B102" s="7"/>
      <c r="C102" s="7"/>
    </row>
    <row r="103" spans="2:3" ht="20.25">
      <c r="B103" s="22"/>
      <c r="C103" s="7"/>
    </row>
    <row r="129" ht="20.25" hidden="1"/>
    <row r="130" ht="20.25" hidden="1"/>
    <row r="131" spans="1:11" ht="20.25" hidden="1">
      <c r="A131" s="8" t="s">
        <v>304</v>
      </c>
      <c r="D131" s="8" t="s">
        <v>294</v>
      </c>
      <c r="E131" s="8" t="s">
        <v>295</v>
      </c>
      <c r="F131" s="31" t="s">
        <v>286</v>
      </c>
      <c r="G131" s="31" t="s">
        <v>289</v>
      </c>
      <c r="H131" s="31" t="s">
        <v>363</v>
      </c>
      <c r="I131" s="31" t="s">
        <v>363</v>
      </c>
      <c r="J131" s="54" t="s">
        <v>318</v>
      </c>
      <c r="K131" s="20" t="s">
        <v>338</v>
      </c>
    </row>
    <row r="132" spans="1:11" ht="20.25" hidden="1">
      <c r="A132" s="28" t="str">
        <f>zaaktype!A57&amp;" ["&amp;zaaktype!B57&amp;"] \"&amp;zaaktype!C57</f>
        <v>2.01.02.2 [Toezicht en Handhaving] \Controle milieu type B verplicht (Activiteitenbesluit) optie 2  standaard (1 emissie en 2 aspecten)</v>
      </c>
      <c r="B132" s="28"/>
      <c r="D132" s="8" t="str">
        <f>zaaktype!G57</f>
        <v>CHZ_PC</v>
      </c>
      <c r="E132" s="8" t="str">
        <f>zaaktype!H57</f>
        <v>AA.02.06.06</v>
      </c>
      <c r="F132" s="31" t="str">
        <f>zaaktype!I57</f>
        <v>CDZIC</v>
      </c>
      <c r="G132" s="31" t="str">
        <f>zaaktype!K57</f>
        <v>Squit</v>
      </c>
      <c r="H132" s="31" t="str">
        <f>zaaktype!D57</f>
        <v>WP basis</v>
      </c>
      <c r="I132" s="31" t="str">
        <f>zaaktype!E57</f>
        <v>nvt</v>
      </c>
      <c r="J132" s="54" t="str">
        <f>zaaktype!F57</f>
        <v>€ 83,-/h</v>
      </c>
      <c r="K132" s="20">
        <f>zaaktype!L57</f>
        <v>7</v>
      </c>
    </row>
    <row r="133" spans="1:11" ht="20.25" hidden="1">
      <c r="A133" s="28" t="str">
        <f>zaaktype!A58&amp;" ["&amp;zaaktype!B58&amp;"] \"&amp;zaaktype!C58</f>
        <v>2.01.02.3 [Toezicht en Handhaving] \Controle milieu type B verplicht (Activiteitenbesluit) optie 3 maatwerk (meerdere aspecten naar keuze)</v>
      </c>
      <c r="B133" s="28"/>
      <c r="D133" s="8" t="str">
        <f>zaaktype!G58</f>
        <v>CHZ_PC</v>
      </c>
      <c r="E133" s="8" t="str">
        <f>zaaktype!H58</f>
        <v>AA.02.06.06</v>
      </c>
      <c r="F133" s="31" t="str">
        <f>zaaktype!I58</f>
        <v>CDZIC</v>
      </c>
      <c r="G133" s="31" t="str">
        <f>zaaktype!K58</f>
        <v>Squit</v>
      </c>
      <c r="H133" s="31" t="str">
        <f>zaaktype!D58</f>
        <v>WP basis</v>
      </c>
      <c r="I133" s="31" t="str">
        <f>zaaktype!E58</f>
        <v>nvt</v>
      </c>
      <c r="J133" s="54" t="str">
        <f>zaaktype!F58</f>
        <v>€ 83,-/h</v>
      </c>
      <c r="K133" s="20" t="str">
        <f>zaaktype!L58</f>
        <v>zelf invullen</v>
      </c>
    </row>
    <row r="134" spans="1:11" ht="20.25" hidden="1">
      <c r="A134" s="28" t="str">
        <f>zaaktype!A59&amp;" ["&amp;zaaktype!B59&amp;"] \"&amp;zaaktype!C59</f>
        <v>2.01.03.2 [Toezicht en Handhaving] \Controle milieu type B verzoek (Activiteitenbesluit) optie 2 standaard</v>
      </c>
      <c r="B134" s="28"/>
      <c r="D134" s="8" t="str">
        <f>zaaktype!G59</f>
        <v>CHZ_PC</v>
      </c>
      <c r="E134" s="8" t="str">
        <f>zaaktype!H59</f>
        <v>AA.02.06.06</v>
      </c>
      <c r="F134" s="31" t="str">
        <f>zaaktype!I59</f>
        <v>CDZIC</v>
      </c>
      <c r="G134" s="31" t="str">
        <f>zaaktype!K59</f>
        <v>Squit</v>
      </c>
      <c r="H134" s="31" t="str">
        <f>zaaktype!D59</f>
        <v>Verzoek</v>
      </c>
      <c r="I134" s="31" t="str">
        <f>zaaktype!E59</f>
        <v>nvt</v>
      </c>
      <c r="J134" s="54" t="str">
        <f>zaaktype!F59</f>
        <v>€ 83,-/h</v>
      </c>
      <c r="K134" s="20">
        <f>zaaktype!L59</f>
        <v>7</v>
      </c>
    </row>
    <row r="135" spans="1:11" ht="20.25" hidden="1">
      <c r="A135" s="28" t="str">
        <f>zaaktype!A60&amp;" ["&amp;zaaktype!B60&amp;"] \"&amp;zaaktype!C60</f>
        <v>2.01.03.3 [Toezicht en Handhaving] \Controle milieu type B verzoek (Activiteitenbesluit) met emissie-arme stalsystemen optie 2 standaard</v>
      </c>
      <c r="B135" s="28"/>
      <c r="D135" s="8" t="str">
        <f>zaaktype!G60</f>
        <v>CHZ_PC</v>
      </c>
      <c r="E135" s="8" t="str">
        <f>zaaktype!H60</f>
        <v>AA.02.06.06</v>
      </c>
      <c r="F135" s="31" t="str">
        <f>zaaktype!I60</f>
        <v>CDZIC</v>
      </c>
      <c r="G135" s="31" t="str">
        <f>zaaktype!K60</f>
        <v>Squit</v>
      </c>
      <c r="H135" s="31" t="str">
        <f>zaaktype!D60</f>
        <v>Verzoek</v>
      </c>
      <c r="I135" s="31" t="str">
        <f>zaaktype!E60</f>
        <v>nvt</v>
      </c>
      <c r="J135" s="54" t="str">
        <f>zaaktype!F60</f>
        <v>€ 94,-/h</v>
      </c>
      <c r="K135" s="20">
        <f>zaaktype!L60</f>
        <v>10</v>
      </c>
    </row>
    <row r="136" spans="1:11" ht="20.25" hidden="1">
      <c r="A136" s="28" t="str">
        <f>zaaktype!A61&amp;" ["&amp;zaaktype!B61&amp;"] \"&amp;zaaktype!C61</f>
        <v>2.01.03.4 [Toezicht en Handhaving] \Controle milieu type B verzoek (Activiteitenbesluit) met emissie-arme stalsystemen optie 3 maatwerk</v>
      </c>
      <c r="B136" s="28"/>
      <c r="D136" s="8" t="str">
        <f>zaaktype!G61</f>
        <v>CHZ_PC</v>
      </c>
      <c r="E136" s="8" t="str">
        <f>zaaktype!H61</f>
        <v>AA.02.06.06</v>
      </c>
      <c r="F136" s="31" t="str">
        <f>zaaktype!I61</f>
        <v>CDZIC</v>
      </c>
      <c r="G136" s="31" t="str">
        <f>zaaktype!K61</f>
        <v>Squit</v>
      </c>
      <c r="H136" s="31" t="str">
        <f>zaaktype!D61</f>
        <v>Verzoek</v>
      </c>
      <c r="I136" s="31" t="str">
        <f>zaaktype!E61</f>
        <v>nvt</v>
      </c>
      <c r="J136" s="54" t="str">
        <f>zaaktype!F61</f>
        <v>€ 94,-/h</v>
      </c>
      <c r="K136" s="20" t="str">
        <f>zaaktype!L61</f>
        <v>zelf invullen</v>
      </c>
    </row>
    <row r="137" spans="1:11" ht="20.25" hidden="1">
      <c r="A137" s="28" t="str">
        <f>zaaktype!A62&amp;" ["&amp;zaaktype!B62&amp;"] \"&amp;zaaktype!C62</f>
        <v>2.01.03.5 [Toezicht en Handhaving] \Controle milieu type B verzoek (Activiteitenbesluit) optie 3 maatwerk</v>
      </c>
      <c r="B137" s="28"/>
      <c r="D137" s="8" t="str">
        <f>zaaktype!G62</f>
        <v>CHZ_PC</v>
      </c>
      <c r="E137" s="8" t="str">
        <f>zaaktype!H62</f>
        <v>AA.02.06.06</v>
      </c>
      <c r="F137" s="31" t="str">
        <f>zaaktype!I62</f>
        <v>CDZIC</v>
      </c>
      <c r="G137" s="31" t="str">
        <f>zaaktype!K62</f>
        <v>Squit</v>
      </c>
      <c r="H137" s="31" t="str">
        <f>zaaktype!D62</f>
        <v>Verzoek</v>
      </c>
      <c r="I137" s="31" t="str">
        <f>zaaktype!E62</f>
        <v>nvt</v>
      </c>
      <c r="J137" s="54" t="str">
        <f>zaaktype!F62</f>
        <v>€ 83,-/h</v>
      </c>
      <c r="K137" s="20" t="str">
        <f>zaaktype!L62</f>
        <v>zelf invullen</v>
      </c>
    </row>
    <row r="138" spans="1:11" ht="20.25" hidden="1">
      <c r="A138" s="28" t="str">
        <f>zaaktype!A63&amp;" ["&amp;zaaktype!B63&amp;"] \"&amp;zaaktype!C63</f>
        <v>2.01.04.2 [Toezicht en Handhaving] \Controle milieu type C (Activiteitenbesluit) optie 2 standaard</v>
      </c>
      <c r="B138" s="28"/>
      <c r="D138" s="8" t="str">
        <f>zaaktype!G63</f>
        <v>CHZ_PC</v>
      </c>
      <c r="E138" s="8" t="str">
        <f>zaaktype!H63</f>
        <v>AA.02.06.06</v>
      </c>
      <c r="F138" s="31" t="str">
        <f>zaaktype!I63</f>
        <v>CDZIC</v>
      </c>
      <c r="G138" s="31" t="str">
        <f>zaaktype!K63</f>
        <v>Squit</v>
      </c>
      <c r="H138" s="31" t="str">
        <f>zaaktype!D63</f>
        <v>WP basis</v>
      </c>
      <c r="I138" s="31" t="str">
        <f>zaaktype!E63</f>
        <v>nvt</v>
      </c>
      <c r="J138" s="54" t="str">
        <f>zaaktype!F63</f>
        <v>€ 89,-/h</v>
      </c>
      <c r="K138" s="20">
        <f>zaaktype!L63</f>
        <v>8</v>
      </c>
    </row>
    <row r="139" spans="1:11" ht="20.25" hidden="1">
      <c r="A139" s="28" t="str">
        <f>zaaktype!A64&amp;" ["&amp;zaaktype!B64&amp;"] \"&amp;zaaktype!C64</f>
        <v>2.01.04.3 [Toezicht en Handhaving] \Controle milieu type C (Activiteitenbesluit) optie 3 maatwerk</v>
      </c>
      <c r="B139" s="28"/>
      <c r="D139" s="8" t="str">
        <f>zaaktype!G64</f>
        <v>CHZ_PC</v>
      </c>
      <c r="E139" s="8" t="str">
        <f>zaaktype!H64</f>
        <v>AA.02.06.06</v>
      </c>
      <c r="F139" s="31" t="str">
        <f>zaaktype!I64</f>
        <v>CDZIC</v>
      </c>
      <c r="G139" s="31" t="str">
        <f>zaaktype!K64</f>
        <v>Squit</v>
      </c>
      <c r="H139" s="31" t="str">
        <f>zaaktype!D64</f>
        <v>WP basis</v>
      </c>
      <c r="I139" s="31" t="str">
        <f>zaaktype!E64</f>
        <v>nvt</v>
      </c>
      <c r="J139" s="54" t="str">
        <f>zaaktype!F64</f>
        <v>€ 89,-/h</v>
      </c>
      <c r="K139" s="20" t="str">
        <f>zaaktype!L64</f>
        <v>zelf invullen</v>
      </c>
    </row>
    <row r="140" spans="1:11" ht="20.25" hidden="1">
      <c r="A140" s="28" t="str">
        <f>zaaktype!A65&amp;" ["&amp;zaaktype!B65&amp;"] \"&amp;zaaktype!C65</f>
        <v>2.01.05.2 [Toezicht en Handhaving] \Controle milieu type C (Activiteitenbesluit) met emissie-arme stalsystemen optie 2 standaard</v>
      </c>
      <c r="B140" s="28"/>
      <c r="D140" s="8" t="str">
        <f>zaaktype!G65</f>
        <v>CHZ_PC</v>
      </c>
      <c r="E140" s="8" t="str">
        <f>zaaktype!H65</f>
        <v>AA.02.06.06</v>
      </c>
      <c r="F140" s="31" t="str">
        <f>zaaktype!I65</f>
        <v>CDZIC</v>
      </c>
      <c r="G140" s="31" t="str">
        <f>zaaktype!K65</f>
        <v>Squit</v>
      </c>
      <c r="H140" s="31" t="str">
        <f>zaaktype!D65</f>
        <v>WP basis</v>
      </c>
      <c r="I140" s="31" t="str">
        <f>zaaktype!E65</f>
        <v>nvt</v>
      </c>
      <c r="J140" s="54" t="str">
        <f>zaaktype!F65</f>
        <v>€ 94,-/h</v>
      </c>
      <c r="K140" s="20">
        <f>zaaktype!L65</f>
        <v>10</v>
      </c>
    </row>
    <row r="141" spans="1:11" ht="20.25" hidden="1">
      <c r="A141" s="28" t="str">
        <f>zaaktype!A66&amp;" ["&amp;zaaktype!B66&amp;"] \"&amp;zaaktype!C66</f>
        <v>2.01.05.3 [Toezicht en Handhaving] \Controle milieu type C (Activiteitenbesluit) met emissie-arme stalsystemen optie 3 maatwerk</v>
      </c>
      <c r="B141" s="28"/>
      <c r="D141" s="8" t="str">
        <f>zaaktype!G66</f>
        <v>CHZ_PC</v>
      </c>
      <c r="E141" s="8" t="str">
        <f>zaaktype!H66</f>
        <v>AA.02.06.06</v>
      </c>
      <c r="F141" s="31" t="str">
        <f>zaaktype!I66</f>
        <v>CDZIC</v>
      </c>
      <c r="G141" s="31" t="str">
        <f>zaaktype!K66</f>
        <v>Squit</v>
      </c>
      <c r="H141" s="31" t="str">
        <f>zaaktype!D66</f>
        <v>WP basis</v>
      </c>
      <c r="I141" s="31" t="str">
        <f>zaaktype!E66</f>
        <v>nvt</v>
      </c>
      <c r="J141" s="54" t="str">
        <f>zaaktype!F66</f>
        <v>€ 94,-/h</v>
      </c>
      <c r="K141" s="20" t="str">
        <f>zaaktype!L66</f>
        <v>zelf invullen</v>
      </c>
    </row>
    <row r="142" spans="1:11" ht="20.25" hidden="1">
      <c r="A142" s="28" t="str">
        <f>zaaktype!A67&amp;" ["&amp;zaaktype!B67&amp;"] \"&amp;zaaktype!C67</f>
        <v>2.01.06.2 [Toezicht en Handhaving] \Controle milieu type Risicovolle bedrijven optie 2 standaard</v>
      </c>
      <c r="B142" s="28"/>
      <c r="D142" s="8" t="str">
        <f>zaaktype!G67</f>
        <v>CHZ_PC</v>
      </c>
      <c r="E142" s="8" t="str">
        <f>zaaktype!H67</f>
        <v>AA.02.06.06</v>
      </c>
      <c r="F142" s="31" t="str">
        <f>zaaktype!I67</f>
        <v>CDZIC</v>
      </c>
      <c r="G142" s="31" t="str">
        <f>zaaktype!K67</f>
        <v>Squit</v>
      </c>
      <c r="H142" s="31" t="str">
        <f>zaaktype!D67</f>
        <v>WP basis</v>
      </c>
      <c r="I142" s="31" t="str">
        <f>zaaktype!E67</f>
        <v>nvt</v>
      </c>
      <c r="J142" s="54" t="str">
        <f>zaaktype!F67</f>
        <v>€ 94,-/h</v>
      </c>
      <c r="K142" s="20">
        <f>zaaktype!L67</f>
        <v>12</v>
      </c>
    </row>
    <row r="143" spans="1:11" ht="20.25" hidden="1">
      <c r="A143" s="28" t="str">
        <f>zaaktype!A68&amp;" ["&amp;zaaktype!B68&amp;"] \"&amp;zaaktype!C68</f>
        <v>2.01.06.3 [Toezicht en Handhaving] \Controle milieu type Risicovolle bedrijven optie 3 maatwerk</v>
      </c>
      <c r="B143" s="28"/>
      <c r="D143" s="8" t="str">
        <f>zaaktype!G68</f>
        <v>CHZ_PC</v>
      </c>
      <c r="E143" s="8" t="str">
        <f>zaaktype!H68</f>
        <v>AA.02.06.06</v>
      </c>
      <c r="F143" s="31" t="str">
        <f>zaaktype!I68</f>
        <v>CDZIC</v>
      </c>
      <c r="G143" s="31" t="str">
        <f>zaaktype!K68</f>
        <v>Squit</v>
      </c>
      <c r="H143" s="31" t="str">
        <f>zaaktype!D68</f>
        <v>WP basis</v>
      </c>
      <c r="I143" s="31" t="str">
        <f>zaaktype!E68</f>
        <v>WP basis</v>
      </c>
      <c r="J143" s="54" t="str">
        <f>zaaktype!F68</f>
        <v>€ 94,-/h</v>
      </c>
      <c r="K143" s="20" t="str">
        <f>zaaktype!L68</f>
        <v>zelf invullen</v>
      </c>
    </row>
    <row r="144" spans="1:11" ht="20.25" hidden="1">
      <c r="A144" s="28" t="str">
        <f>zaaktype!A69&amp;" ["&amp;zaaktype!B69&amp;"] \"&amp;zaaktype!C69</f>
        <v>2.01.14 (a) [Toezicht en Handhaving] \Beoordeling voorgeschreven onderzoek, verplichte rapportage (volledige toets)</v>
      </c>
      <c r="B144" s="28"/>
      <c r="D144" s="8" t="str">
        <f>zaaktype!G69</f>
        <v>CHZ_PC</v>
      </c>
      <c r="E144" s="8" t="str">
        <f>zaaktype!H69</f>
        <v>AA.02.06.06</v>
      </c>
      <c r="F144" s="31" t="str">
        <f>zaaktype!I69</f>
        <v>CDZIC</v>
      </c>
      <c r="G144" s="31" t="str">
        <f>zaaktype!K69</f>
        <v>Squit</v>
      </c>
      <c r="H144" s="31" t="str">
        <f>zaaktype!D69</f>
        <v>WP basis</v>
      </c>
      <c r="I144" s="31" t="str">
        <f>zaaktype!E69</f>
        <v>WP basis</v>
      </c>
      <c r="J144" s="54" t="str">
        <f>zaaktype!F69</f>
        <v>€ 94,-/h</v>
      </c>
      <c r="K144" s="20">
        <f>zaaktype!L69</f>
        <v>5</v>
      </c>
    </row>
    <row r="145" spans="1:11" ht="20.25" hidden="1">
      <c r="A145" s="28" t="str">
        <f>zaaktype!A70&amp;" ["&amp;zaaktype!B70&amp;"] \"&amp;zaaktype!C70</f>
        <v>2.01.14 (b) [Toezicht en Handhaving] \Provincie Beoordeling voorgeschreven onderzoek, verplichte rapportage (volledige toets)</v>
      </c>
      <c r="B145" s="28"/>
      <c r="D145" s="8" t="str">
        <f>zaaktype!G70</f>
        <v>HZ_FOLLOW</v>
      </c>
      <c r="E145" s="8" t="str">
        <f>zaaktype!H70</f>
        <v>AA.02.12.10</v>
      </c>
      <c r="F145" s="31">
        <f>zaaktype!I70</f>
        <v>0</v>
      </c>
      <c r="G145" s="31" t="str">
        <f>zaaktype!K70</f>
        <v>Squit</v>
      </c>
      <c r="H145" s="31" t="str">
        <f>zaaktype!D70</f>
        <v>WP basis</v>
      </c>
      <c r="I145" s="31" t="str">
        <f>zaaktype!E70</f>
        <v>WP basis</v>
      </c>
      <c r="J145" s="54" t="str">
        <f>zaaktype!F70</f>
        <v>€ 94,-/h</v>
      </c>
      <c r="K145" s="20">
        <f>zaaktype!L70</f>
        <v>5</v>
      </c>
    </row>
    <row r="146" spans="1:11" ht="20.25" hidden="1">
      <c r="A146" s="28" t="str">
        <f>zaaktype!A71&amp;" ["&amp;zaaktype!B71&amp;"] \"&amp;zaaktype!C71</f>
        <v>2.01.18 [Toezicht en Handhaving] \Administratief toezicht</v>
      </c>
      <c r="B146" s="28"/>
      <c r="D146" s="8" t="str">
        <f>zaaktype!G71</f>
        <v>CHZ_PC</v>
      </c>
      <c r="E146" s="8" t="str">
        <f>zaaktype!H71</f>
        <v>AA.02.06.06</v>
      </c>
      <c r="F146" s="31" t="str">
        <f>zaaktype!I71</f>
        <v>CDZIC</v>
      </c>
      <c r="G146" s="31" t="str">
        <f>zaaktype!K71</f>
        <v>Squit</v>
      </c>
      <c r="H146" s="31" t="str">
        <f>zaaktype!D71</f>
        <v>WP basis</v>
      </c>
      <c r="I146" s="31" t="str">
        <f>zaaktype!E71</f>
        <v>WP basis</v>
      </c>
      <c r="J146" s="54" t="str">
        <f>zaaktype!F71</f>
        <v>€ 83,-/h</v>
      </c>
      <c r="K146" s="20" t="str">
        <f>zaaktype!L71</f>
        <v>zelf invullen</v>
      </c>
    </row>
    <row r="147" spans="1:11" ht="20.25" hidden="1">
      <c r="A147" s="28" t="str">
        <f>zaaktype!A72&amp;" ["&amp;zaaktype!B72&amp;"] \"&amp;zaaktype!C72</f>
        <v>2.01.19 (a) [Toezicht en Handhaving] \Uitvoeren ketentoezicht (Toezicht ed Squit proces)</v>
      </c>
      <c r="B147" s="28"/>
      <c r="D147" s="8" t="str">
        <f>zaaktype!G72</f>
        <v>CHZ_PC</v>
      </c>
      <c r="E147" s="8" t="str">
        <f>zaaktype!H72</f>
        <v>AA.02.06.06</v>
      </c>
      <c r="F147" s="31" t="str">
        <f>zaaktype!I72</f>
        <v>CDZIC</v>
      </c>
      <c r="G147" s="31" t="str">
        <f>zaaktype!K72</f>
        <v>Squit</v>
      </c>
      <c r="H147" s="31" t="str">
        <f>zaaktype!D72</f>
        <v>WP basis</v>
      </c>
      <c r="I147" s="31" t="str">
        <f>zaaktype!E72</f>
        <v>WP basis</v>
      </c>
      <c r="J147" s="54" t="str">
        <f>zaaktype!F72</f>
        <v>€ 94,-/h</v>
      </c>
      <c r="K147" s="20" t="str">
        <f>zaaktype!L72</f>
        <v>zelf invullen</v>
      </c>
    </row>
    <row r="148" spans="1:11" ht="20.25" hidden="1">
      <c r="A148" s="28" t="str">
        <f>zaaktype!A73&amp;" ["&amp;zaaktype!B73&amp;"] \"&amp;zaaktype!C73</f>
        <v>2.01.19 (b) [Toezicht en Handhaving] \Uitvoeren ketentoezicht Overig (niet Squit)</v>
      </c>
      <c r="B148" s="28"/>
      <c r="D148" s="8" t="str">
        <f>zaaktype!G73</f>
        <v>ADV_Overig</v>
      </c>
      <c r="E148" s="8" t="str">
        <f>zaaktype!H73</f>
        <v>AA.03.06</v>
      </c>
      <c r="F148" s="31">
        <f>zaaktype!I73</f>
        <v>0</v>
      </c>
      <c r="G148" s="31" t="str">
        <f>zaaktype!K73</f>
        <v>IZIS</v>
      </c>
      <c r="H148" s="31" t="str">
        <f>zaaktype!D73</f>
        <v>WP basis</v>
      </c>
      <c r="I148" s="31" t="str">
        <f>zaaktype!E73</f>
        <v>WP basis</v>
      </c>
      <c r="J148" s="54" t="str">
        <f>zaaktype!F73</f>
        <v>€ 94,-/h</v>
      </c>
      <c r="K148" s="20" t="str">
        <f>zaaktype!L73</f>
        <v>zelf invullen</v>
      </c>
    </row>
    <row r="149" spans="1:11" ht="20.25" hidden="1">
      <c r="A149" s="28" t="str">
        <f>zaaktype!A74&amp;" ["&amp;zaaktype!B74&amp;"] \"&amp;zaaktype!C74</f>
        <v>2.01.20 [Toezicht en Handhaving] \Systeemgericht toezicht</v>
      </c>
      <c r="B149" s="28"/>
      <c r="D149" s="8" t="str">
        <f>zaaktype!G74</f>
        <v>CHZ_PC</v>
      </c>
      <c r="E149" s="8" t="str">
        <f>zaaktype!H74</f>
        <v>AA.02.06.06</v>
      </c>
      <c r="F149" s="31" t="str">
        <f>zaaktype!I74</f>
        <v>CDZIC</v>
      </c>
      <c r="G149" s="31" t="str">
        <f>zaaktype!K74</f>
        <v>Squit</v>
      </c>
      <c r="H149" s="31" t="str">
        <f>zaaktype!D74</f>
        <v>WP basis</v>
      </c>
      <c r="I149" s="31" t="str">
        <f>zaaktype!E74</f>
        <v>WP basis</v>
      </c>
      <c r="J149" s="54" t="str">
        <f>zaaktype!F74</f>
        <v>€ 94,-/h</v>
      </c>
      <c r="K149" s="20" t="str">
        <f>zaaktype!L74</f>
        <v>zelf invullen</v>
      </c>
    </row>
    <row r="150" spans="1:11" ht="20.25" hidden="1">
      <c r="A150" s="28" t="str">
        <f>zaaktype!A75&amp;" ["&amp;zaaktype!B75&amp;"] \"&amp;zaaktype!C75</f>
        <v>2.01.30 (a) [Toezicht en Handhaving] \Specifieke opdracht (grijs) (toezicht ed Squit proces)</v>
      </c>
      <c r="B150" s="28"/>
      <c r="D150" s="8" t="str">
        <f>zaaktype!G75</f>
        <v>CHZ_PC</v>
      </c>
      <c r="E150" s="8" t="str">
        <f>zaaktype!H75</f>
        <v>AA.02.06.06</v>
      </c>
      <c r="F150" s="31" t="str">
        <f>zaaktype!I75</f>
        <v>CDZIC</v>
      </c>
      <c r="G150" s="31" t="str">
        <f>zaaktype!K75</f>
        <v>Squit</v>
      </c>
      <c r="H150" s="31" t="str">
        <f>zaaktype!D75</f>
        <v>Verzoek</v>
      </c>
      <c r="I150" s="31" t="str">
        <f>zaaktype!E75</f>
        <v>WP Basis</v>
      </c>
      <c r="J150" s="54" t="str">
        <f>zaaktype!F75</f>
        <v>€ 94,-/h</v>
      </c>
      <c r="K150" s="20" t="str">
        <f>zaaktype!L75</f>
        <v>zelf invullen</v>
      </c>
    </row>
    <row r="151" spans="1:11" ht="20.25" hidden="1">
      <c r="A151" s="28" t="str">
        <f>zaaktype!A76&amp;" ["&amp;zaaktype!B76&amp;"] \"&amp;zaaktype!C76</f>
        <v>2.01.30 (b) [Toezicht en Handhaving] \Specifieke opdracht (grijs) overig (niet Squit)</v>
      </c>
      <c r="B151" s="28"/>
      <c r="D151" s="8" t="str">
        <f>zaaktype!G76</f>
        <v>ADV_Overig</v>
      </c>
      <c r="E151" s="8" t="str">
        <f>zaaktype!H76</f>
        <v>AA.03.06</v>
      </c>
      <c r="F151" s="31">
        <f>zaaktype!I76</f>
        <v>0</v>
      </c>
      <c r="G151" s="31" t="str">
        <f>zaaktype!K76</f>
        <v>IZIS</v>
      </c>
      <c r="H151" s="31" t="str">
        <f>zaaktype!D76</f>
        <v>Verzoek</v>
      </c>
      <c r="I151" s="31" t="str">
        <f>zaaktype!E76</f>
        <v>WP Basis</v>
      </c>
      <c r="J151" s="54" t="str">
        <f>zaaktype!F76</f>
        <v>€ 94,-/h</v>
      </c>
      <c r="K151" s="20" t="str">
        <f>zaaktype!L76</f>
        <v>zelf invullen</v>
      </c>
    </row>
    <row r="152" spans="1:11" ht="20.25" hidden="1">
      <c r="A152" s="28" t="str">
        <f>zaaktype!A77&amp;" ["&amp;zaaktype!B77&amp;"] \"&amp;zaaktype!C77</f>
        <v>2.01.31 [Toezicht en Handhaving] \Hercontrole</v>
      </c>
      <c r="B152" s="28"/>
      <c r="D152" s="8" t="str">
        <f>zaaktype!G77</f>
        <v>CHZ_PC</v>
      </c>
      <c r="E152" s="8" t="str">
        <f>zaaktype!H77</f>
        <v>AA.02.06.06</v>
      </c>
      <c r="F152" s="31" t="str">
        <f>zaaktype!I77</f>
        <v>CDZHC</v>
      </c>
      <c r="G152" s="31" t="str">
        <f>zaaktype!K77</f>
        <v>Squit</v>
      </c>
      <c r="H152" s="31" t="str">
        <f>zaaktype!D77</f>
        <v>WP basis</v>
      </c>
      <c r="I152" s="31" t="str">
        <f>zaaktype!E77</f>
        <v>WP basis</v>
      </c>
      <c r="J152" s="54" t="str">
        <f>zaaktype!F77</f>
        <v>€ 89,-/h</v>
      </c>
      <c r="K152" s="20" t="str">
        <f>zaaktype!L77</f>
        <v>zelf invullen</v>
      </c>
    </row>
    <row r="153" spans="1:11" ht="20.25" hidden="1">
      <c r="A153" s="28" t="str">
        <f>zaaktype!A78&amp;" ["&amp;zaaktype!B78&amp;"] \"&amp;zaaktype!C78</f>
        <v>2.01.33 [Toezicht en Handhaving] \Beoordelen ingediende EED rapportages (oa EED, EPRTR)</v>
      </c>
      <c r="B153" s="28"/>
      <c r="D153" s="8" t="str">
        <f>zaaktype!G78</f>
        <v>HZ_ADV</v>
      </c>
      <c r="E153" s="8" t="str">
        <f>zaaktype!H78</f>
        <v>AA.02.12.02</v>
      </c>
      <c r="F153" s="31">
        <f>zaaktype!I78</f>
        <v>0</v>
      </c>
      <c r="G153" s="31" t="str">
        <f>zaaktype!K78</f>
        <v>Squit</v>
      </c>
      <c r="H153" s="31" t="str">
        <f>zaaktype!D78</f>
        <v>WP basis</v>
      </c>
      <c r="I153" s="31" t="str">
        <f>zaaktype!E78</f>
        <v>WP basis</v>
      </c>
      <c r="J153" s="54" t="str">
        <f>zaaktype!F78</f>
        <v>€ 94,-/h</v>
      </c>
      <c r="K153" s="20" t="str">
        <f>zaaktype!L78</f>
        <v>zelf invullen</v>
      </c>
    </row>
    <row r="154" spans="1:11" ht="20.25" hidden="1">
      <c r="A154" s="28" t="str">
        <f>zaaktype!A79&amp;" ["&amp;zaaktype!B79&amp;"] \"&amp;zaaktype!C79</f>
        <v>2.01.34 [Toezicht en Handhaving] \Controle milieu type IPPC optie 2 standaard</v>
      </c>
      <c r="B154" s="28"/>
      <c r="D154" s="8" t="str">
        <f>zaaktype!G79</f>
        <v>CHZ_PC</v>
      </c>
      <c r="E154" s="8" t="str">
        <f>zaaktype!H79</f>
        <v>AA.02.06.06</v>
      </c>
      <c r="F154" s="31" t="str">
        <f>zaaktype!I79</f>
        <v>CDZIC</v>
      </c>
      <c r="G154" s="31" t="str">
        <f>zaaktype!K79</f>
        <v>Squit</v>
      </c>
      <c r="H154" s="31" t="str">
        <f>zaaktype!D79</f>
        <v>WP basis</v>
      </c>
      <c r="I154" s="31" t="str">
        <f>zaaktype!E79</f>
        <v>nvt</v>
      </c>
      <c r="J154" s="54" t="str">
        <f>zaaktype!F79</f>
        <v>€ 94,-/h</v>
      </c>
      <c r="K154" s="20">
        <f>zaaktype!L79</f>
        <v>10</v>
      </c>
    </row>
    <row r="155" spans="1:11" ht="20.25" hidden="1">
      <c r="A155" s="28" t="str">
        <f>zaaktype!A80&amp;" ["&amp;zaaktype!B80&amp;"] \"&amp;zaaktype!C80</f>
        <v>2.01.35 [Toezicht en Handhaving] \Controle milieu type IPPC optie 3 maatwerk (incl. prov. Wabo-inrichting)</v>
      </c>
      <c r="B155" s="28"/>
      <c r="D155" s="8" t="str">
        <f>zaaktype!G80</f>
        <v>CHZ_PC</v>
      </c>
      <c r="E155" s="8" t="str">
        <f>zaaktype!H80</f>
        <v>AA.02.06.06</v>
      </c>
      <c r="F155" s="31" t="str">
        <f>zaaktype!I80</f>
        <v>CDZIC</v>
      </c>
      <c r="G155" s="31" t="str">
        <f>zaaktype!K80</f>
        <v>Squit</v>
      </c>
      <c r="H155" s="31" t="str">
        <f>zaaktype!D80</f>
        <v>WP basis</v>
      </c>
      <c r="I155" s="31" t="str">
        <f>zaaktype!E80</f>
        <v>nvt</v>
      </c>
      <c r="J155" s="54" t="str">
        <f>zaaktype!F80</f>
        <v>€ 94,-/h</v>
      </c>
      <c r="K155" s="20" t="str">
        <f>zaaktype!L80</f>
        <v>zelf invullen</v>
      </c>
    </row>
    <row r="156" spans="1:11" ht="20.25" hidden="1">
      <c r="A156" s="28" t="str">
        <f>zaaktype!A81&amp;" ["&amp;zaaktype!B81&amp;"] \"&amp;zaaktype!C81</f>
        <v>2.01.36 [Toezicht en Handhaving] \Controle grijs provinciale Wabo-inrichting</v>
      </c>
      <c r="B156" s="28"/>
      <c r="D156" s="8" t="str">
        <f>zaaktype!G81</f>
        <v>CHZ_PC</v>
      </c>
      <c r="E156" s="8" t="str">
        <f>zaaktype!H81</f>
        <v>AA.02.06.06</v>
      </c>
      <c r="F156" s="31" t="str">
        <f>zaaktype!I81</f>
        <v>CDZIC</v>
      </c>
      <c r="G156" s="31" t="str">
        <f>zaaktype!K81</f>
        <v>Squit</v>
      </c>
      <c r="H156" s="31" t="str">
        <f>zaaktype!D81</f>
        <v>nvt</v>
      </c>
      <c r="I156" s="31" t="str">
        <f>zaaktype!E81</f>
        <v>WP basis</v>
      </c>
      <c r="J156" s="54" t="str">
        <f>zaaktype!F81</f>
        <v>€ 94,-/h</v>
      </c>
      <c r="K156" s="20" t="str">
        <f>zaaktype!L81</f>
        <v>zelf invullen</v>
      </c>
    </row>
    <row r="157" spans="1:11" ht="20.25" hidden="1">
      <c r="A157" s="28" t="str">
        <f>zaaktype!A82&amp;" ["&amp;zaaktype!B82&amp;"] \"&amp;zaaktype!C82</f>
        <v>2.03.11 [Toezicht en Handhaving] \Toezicht groene wetten </v>
      </c>
      <c r="B157" s="28"/>
      <c r="D157" s="8" t="str">
        <f>zaaktype!G82</f>
        <v>CHZ_PC</v>
      </c>
      <c r="E157" s="8" t="str">
        <f>zaaktype!H82</f>
        <v>AA.02.06.06</v>
      </c>
      <c r="F157" s="31" t="str">
        <f>zaaktype!I82</f>
        <v>CDZIC</v>
      </c>
      <c r="G157" s="31" t="str">
        <f>zaaktype!K82</f>
        <v>Squit</v>
      </c>
      <c r="H157" s="31" t="str">
        <f>zaaktype!D82</f>
        <v>nvt</v>
      </c>
      <c r="I157" s="31" t="str">
        <f>zaaktype!E82</f>
        <v>Verzoek</v>
      </c>
      <c r="J157" s="54" t="str">
        <f>zaaktype!F82</f>
        <v>€ 94,-/h</v>
      </c>
      <c r="K157" s="20">
        <f>zaaktype!L82</f>
        <v>11</v>
      </c>
    </row>
    <row r="158" spans="1:11" ht="20.25" hidden="1">
      <c r="A158" s="28" t="str">
        <f>zaaktype!A83&amp;" ["&amp;zaaktype!B83&amp;"] \"&amp;zaaktype!C83</f>
        <v>2.03.12 [Toezicht en Handhaving] \Hercontrole groene wetten</v>
      </c>
      <c r="B158" s="28"/>
      <c r="D158" s="8" t="str">
        <f>zaaktype!G83</f>
        <v>CHZ_PC</v>
      </c>
      <c r="E158" s="8" t="str">
        <f>zaaktype!H83</f>
        <v>AA.02.06.06</v>
      </c>
      <c r="F158" s="31" t="str">
        <f>zaaktype!I83</f>
        <v>CDZHC</v>
      </c>
      <c r="G158" s="31" t="str">
        <f>zaaktype!K83</f>
        <v>Squit</v>
      </c>
      <c r="H158" s="31" t="str">
        <f>zaaktype!D83</f>
        <v>nvt</v>
      </c>
      <c r="I158" s="31" t="str">
        <f>zaaktype!E83</f>
        <v>Verzoek</v>
      </c>
      <c r="J158" s="54" t="str">
        <f>zaaktype!F83</f>
        <v>€ 89,-/h</v>
      </c>
      <c r="K158" s="20">
        <f>zaaktype!L83</f>
        <v>4.5</v>
      </c>
    </row>
    <row r="159" spans="1:11" ht="20.25" hidden="1">
      <c r="A159" s="28" t="str">
        <f>zaaktype!A84&amp;" ["&amp;zaaktype!B84&amp;"] \"&amp;zaaktype!C84</f>
        <v>2.04.01 [Controle (bruin)] \Controle administratief Besluit bodemkwaliteit</v>
      </c>
      <c r="B159" s="28"/>
      <c r="D159" s="8" t="str">
        <f>zaaktype!G84</f>
        <v>BHZ_MLD</v>
      </c>
      <c r="E159" s="8" t="str">
        <f>zaaktype!H84</f>
        <v>AA.02.04.04</v>
      </c>
      <c r="F159" s="31">
        <f>zaaktype!I84</f>
        <v>0</v>
      </c>
      <c r="G159" s="31" t="str">
        <f>zaaktype!K84</f>
        <v>IZIS tzt Squit</v>
      </c>
      <c r="H159" s="31" t="str">
        <f>zaaktype!D84</f>
        <v>WP basis</v>
      </c>
      <c r="I159" s="31" t="str">
        <f>zaaktype!E84</f>
        <v>WP basis</v>
      </c>
      <c r="J159" s="54" t="str">
        <f>zaaktype!F84</f>
        <v>€ 89,-/h</v>
      </c>
      <c r="K159" s="20">
        <f>zaaktype!L84</f>
        <v>4</v>
      </c>
    </row>
    <row r="160" spans="1:11" ht="20.25" hidden="1">
      <c r="A160" s="28" t="str">
        <f>zaaktype!A85&amp;" ["&amp;zaaktype!B85&amp;"] \"&amp;zaaktype!C85</f>
        <v>2.04.02 [Controle (bruin)] \Controle ontgrondingen (met/zonder vergunning of melding)</v>
      </c>
      <c r="B160" s="28"/>
      <c r="D160" s="8" t="str">
        <f>zaaktype!G85</f>
        <v>CHZ_OC</v>
      </c>
      <c r="E160" s="8" t="str">
        <f>zaaktype!H85</f>
        <v>AA.02.06.04</v>
      </c>
      <c r="F160" s="31" t="str">
        <f>zaaktype!I85</f>
        <v>CDZIC</v>
      </c>
      <c r="G160" s="31" t="str">
        <f>zaaktype!K85</f>
        <v>Squit</v>
      </c>
      <c r="H160" s="31" t="str">
        <f>zaaktype!D85</f>
        <v>Verzoek</v>
      </c>
      <c r="I160" s="31" t="str">
        <f>zaaktype!E85</f>
        <v>Verzoek</v>
      </c>
      <c r="J160" s="54" t="str">
        <f>zaaktype!F85</f>
        <v>€ 89,-/h</v>
      </c>
      <c r="K160" s="20">
        <f>zaaktype!L85</f>
        <v>7</v>
      </c>
    </row>
    <row r="161" spans="1:11" ht="20.25" hidden="1">
      <c r="A161" s="28" t="str">
        <f>zaaktype!A86&amp;" ["&amp;zaaktype!B86&amp;"] \"&amp;zaaktype!C86</f>
        <v>2.04.03 [Controle (bruin)] \Toezicht stortplaatsen</v>
      </c>
      <c r="B161" s="28"/>
      <c r="D161" s="8" t="str">
        <f>zaaktype!G86</f>
        <v>CHZ_PC</v>
      </c>
      <c r="E161" s="8" t="str">
        <f>zaaktype!H86</f>
        <v>AA.02.06.06</v>
      </c>
      <c r="F161" s="31" t="str">
        <f>zaaktype!I86</f>
        <v>CDZIC</v>
      </c>
      <c r="G161" s="31" t="str">
        <f>zaaktype!K86</f>
        <v>Squit</v>
      </c>
      <c r="H161" s="31" t="str">
        <f>zaaktype!D86</f>
        <v>WP basis</v>
      </c>
      <c r="I161" s="31" t="str">
        <f>zaaktype!E86</f>
        <v>WP basis</v>
      </c>
      <c r="J161" s="54" t="str">
        <f>zaaktype!F86</f>
        <v>€ 89,-/h</v>
      </c>
      <c r="K161" s="20">
        <f>zaaktype!L86</f>
        <v>7</v>
      </c>
    </row>
    <row r="162" spans="1:11" ht="20.25" hidden="1">
      <c r="A162" s="28" t="str">
        <f>zaaktype!A87&amp;" ["&amp;zaaktype!B87&amp;"] \"&amp;zaaktype!C87</f>
        <v>2.04.04 [Controle (bruin)] \Toezicht bodemsaneringen (instemmingsbeschikking)</v>
      </c>
      <c r="B162" s="28"/>
      <c r="D162" s="8" t="str">
        <f>zaaktype!G87</f>
        <v>CDZWBB</v>
      </c>
      <c r="E162" s="8" t="str">
        <f>zaaktype!H87</f>
        <v>AA.02.05.15</v>
      </c>
      <c r="F162" s="31">
        <f>zaaktype!I87</f>
        <v>0</v>
      </c>
      <c r="G162" s="31" t="str">
        <f>zaaktype!K87</f>
        <v>IZIS tzt Squit</v>
      </c>
      <c r="H162" s="31" t="str">
        <f>zaaktype!D87</f>
        <v>WP basis</v>
      </c>
      <c r="I162" s="31" t="str">
        <f>zaaktype!E87</f>
        <v>WP basis</v>
      </c>
      <c r="J162" s="54" t="str">
        <f>zaaktype!F87</f>
        <v>€ 94,-/h</v>
      </c>
      <c r="K162" s="20">
        <f>zaaktype!L87</f>
        <v>12</v>
      </c>
    </row>
    <row r="163" spans="1:11" ht="20.25" hidden="1">
      <c r="A163" s="28" t="str">
        <f>zaaktype!A88&amp;" ["&amp;zaaktype!B88&amp;"] \"&amp;zaaktype!C88</f>
        <v>2.04.05 [Controle (bruin)] \Toezicht bodemsaneringen (BUS-melding)</v>
      </c>
      <c r="B163" s="28"/>
      <c r="D163" s="8" t="str">
        <f>zaaktype!G88</f>
        <v>CDZBUS</v>
      </c>
      <c r="E163" s="8" t="str">
        <f>zaaktype!H88</f>
        <v>AA.02.05.14</v>
      </c>
      <c r="F163" s="31">
        <f>zaaktype!I88</f>
        <v>0</v>
      </c>
      <c r="G163" s="31" t="str">
        <f>zaaktype!K88</f>
        <v>IZIS tzt Squit</v>
      </c>
      <c r="H163" s="31" t="str">
        <f>zaaktype!D88</f>
        <v>WP basis</v>
      </c>
      <c r="I163" s="31" t="str">
        <f>zaaktype!E88</f>
        <v>WP basis</v>
      </c>
      <c r="J163" s="54" t="str">
        <f>zaaktype!F88</f>
        <v>€ 94,-/h</v>
      </c>
      <c r="K163" s="20">
        <f>zaaktype!L88</f>
        <v>10</v>
      </c>
    </row>
    <row r="164" spans="1:11" ht="20.25" hidden="1">
      <c r="A164" s="28" t="str">
        <f>zaaktype!A89&amp;" ["&amp;zaaktype!B89&amp;"] \"&amp;zaaktype!C89</f>
        <v>2.04.06 [Controle (bruin)] \Ongewone voorvallen bodemverontreiniging</v>
      </c>
      <c r="B164" s="28"/>
      <c r="D164" s="8" t="str">
        <f>zaaktype!G89</f>
        <v>CDZOVB</v>
      </c>
      <c r="E164" s="8" t="str">
        <f>zaaktype!H89</f>
        <v>AA.02.05.16</v>
      </c>
      <c r="F164" s="31">
        <f>zaaktype!I89</f>
        <v>0</v>
      </c>
      <c r="G164" s="31" t="str">
        <f>zaaktype!K89</f>
        <v>IZIS tzt Squit</v>
      </c>
      <c r="H164" s="31" t="str">
        <f>zaaktype!D89</f>
        <v>WP basis</v>
      </c>
      <c r="I164" s="31" t="str">
        <f>zaaktype!E89</f>
        <v>WP basis</v>
      </c>
      <c r="J164" s="54" t="str">
        <f>zaaktype!F89</f>
        <v>€ 94,-/h</v>
      </c>
      <c r="K164" s="20" t="str">
        <f>zaaktype!L89</f>
        <v>zelf invullen</v>
      </c>
    </row>
    <row r="165" spans="1:11" ht="20.25" hidden="1">
      <c r="A165" s="28" t="str">
        <f>zaaktype!A90&amp;" ["&amp;zaaktype!B90&amp;"] \"&amp;zaaktype!C90</f>
        <v>2.04.09 [Controle (bruin)] \Specifieke opdracht (bruin)</v>
      </c>
      <c r="B165" s="28"/>
      <c r="D165" s="8" t="str">
        <f>zaaktype!G90</f>
        <v>ADV_Overig</v>
      </c>
      <c r="E165" s="8" t="str">
        <f>zaaktype!H90</f>
        <v>AA.03.06</v>
      </c>
      <c r="F165" s="31">
        <f>zaaktype!I90</f>
        <v>0</v>
      </c>
      <c r="G165" s="31" t="str">
        <f>zaaktype!K90</f>
        <v>IZIS</v>
      </c>
      <c r="H165" s="31" t="str">
        <f>zaaktype!D90</f>
        <v>Verzoek</v>
      </c>
      <c r="I165" s="31" t="str">
        <f>zaaktype!E90</f>
        <v>WP Basis</v>
      </c>
      <c r="J165" s="54" t="str">
        <f>zaaktype!F90</f>
        <v>€ 94,-/h</v>
      </c>
      <c r="K165" s="20" t="str">
        <f>zaaktype!L90</f>
        <v>zelf invullen</v>
      </c>
    </row>
    <row r="166" spans="1:11" ht="20.25" hidden="1">
      <c r="A166" s="28" t="str">
        <f>zaaktype!A91&amp;" ["&amp;zaaktype!B91&amp;"] \"&amp;zaaktype!C91</f>
        <v>2.04.11 [Controle (bruin)] \Toezicht saneringen zorgplicht</v>
      </c>
      <c r="B166" s="28"/>
      <c r="D166" s="8" t="str">
        <f>zaaktype!G91</f>
        <v>CDZBSZ</v>
      </c>
      <c r="E166" s="8" t="str">
        <f>zaaktype!H91</f>
        <v>AA.02.05.13</v>
      </c>
      <c r="F166" s="31">
        <f>zaaktype!I91</f>
        <v>0</v>
      </c>
      <c r="G166" s="31" t="str">
        <f>zaaktype!K91</f>
        <v>IZIS tzt Squit</v>
      </c>
      <c r="H166" s="31" t="str">
        <f>zaaktype!D91</f>
        <v>WP basis</v>
      </c>
      <c r="I166" s="31" t="str">
        <f>zaaktype!E91</f>
        <v>WP basis</v>
      </c>
      <c r="J166" s="54" t="str">
        <f>zaaktype!F91</f>
        <v>€ 94,-/h</v>
      </c>
      <c r="K166" s="20" t="str">
        <f>zaaktype!L91</f>
        <v>zelf invullen</v>
      </c>
    </row>
    <row r="167" spans="1:11" ht="20.25" hidden="1">
      <c r="A167" s="28" t="str">
        <f>zaaktype!A92&amp;" ["&amp;zaaktype!B92&amp;"] \"&amp;zaaktype!C92</f>
        <v>2.04.12 [Controle (bruin)] \Toezicht op indienen van rapporten monitoring / voortgang Wbb</v>
      </c>
      <c r="B167" s="28"/>
      <c r="D167" s="8" t="str">
        <f>zaaktype!G92</f>
        <v>CHZ_WBB</v>
      </c>
      <c r="E167" s="8" t="str">
        <f>zaaktype!H92</f>
        <v>AA.02.06.11</v>
      </c>
      <c r="F167" s="31">
        <f>zaaktype!I92</f>
        <v>0</v>
      </c>
      <c r="G167" s="31" t="str">
        <f>zaaktype!K92</f>
        <v>IZIS tzt Squit</v>
      </c>
      <c r="H167" s="31" t="str">
        <f>zaaktype!D92</f>
        <v>Verzoek</v>
      </c>
      <c r="I167" s="31" t="str">
        <f>zaaktype!E92</f>
        <v>WP Basis</v>
      </c>
      <c r="J167" s="54" t="str">
        <f>zaaktype!F92</f>
        <v>€ 94,-/h</v>
      </c>
      <c r="K167" s="20" t="str">
        <f>zaaktype!L92</f>
        <v>zelf invullen</v>
      </c>
    </row>
    <row r="168" spans="1:11" ht="20.25" hidden="1">
      <c r="A168" s="28" t="str">
        <f>zaaktype!A93&amp;" ["&amp;zaaktype!B93&amp;"] \"&amp;zaaktype!C93</f>
        <v>2.04.13 [Controle (bruin)] \Toezicht Besluit bodemkwaliteit</v>
      </c>
      <c r="B168" s="28"/>
      <c r="D168" s="8" t="str">
        <f>zaaktype!G93</f>
        <v>CHZ_WBB</v>
      </c>
      <c r="E168" s="8" t="str">
        <f>zaaktype!H93</f>
        <v>AA.02.06.11</v>
      </c>
      <c r="F168" s="31">
        <f>zaaktype!I93</f>
        <v>0</v>
      </c>
      <c r="G168" s="31" t="str">
        <f>zaaktype!K93</f>
        <v>IZIS tzt Squit</v>
      </c>
      <c r="H168" s="31" t="str">
        <f>zaaktype!D93</f>
        <v>Verzoek</v>
      </c>
      <c r="I168" s="31" t="str">
        <f>zaaktype!E93</f>
        <v>WP Basis</v>
      </c>
      <c r="J168" s="54" t="str">
        <f>zaaktype!F93</f>
        <v>€ 94,-/h</v>
      </c>
      <c r="K168" s="20" t="str">
        <f>zaaktype!L93</f>
        <v>zelf invullen</v>
      </c>
    </row>
    <row r="169" spans="1:11" ht="20.25" hidden="1">
      <c r="A169" s="28" t="str">
        <f>zaaktype!A94&amp;" ["&amp;zaaktype!B94&amp;"] \"&amp;zaaktype!C94</f>
        <v>2.04.14 [Controle (bruin)] \Toezicht tanksaneringen</v>
      </c>
      <c r="B169" s="28"/>
      <c r="D169" s="8" t="str">
        <f>zaaktype!G94</f>
        <v>CHZ_WBB</v>
      </c>
      <c r="E169" s="8" t="str">
        <f>zaaktype!H94</f>
        <v>AA.02.06.11</v>
      </c>
      <c r="F169" s="31">
        <f>zaaktype!I94</f>
        <v>0</v>
      </c>
      <c r="G169" s="31" t="str">
        <f>zaaktype!K94</f>
        <v>IZIS tzt Squit</v>
      </c>
      <c r="H169" s="31" t="str">
        <f>zaaktype!D94</f>
        <v>Verzoek</v>
      </c>
      <c r="I169" s="31" t="str">
        <f>zaaktype!E94</f>
        <v>WP Basis</v>
      </c>
      <c r="J169" s="54" t="str">
        <f>zaaktype!F94</f>
        <v>€ 94,-/h</v>
      </c>
      <c r="K169" s="20" t="str">
        <f>zaaktype!L94</f>
        <v>zelf invullen</v>
      </c>
    </row>
    <row r="170" spans="1:11" ht="20.25" hidden="1">
      <c r="A170" s="28" t="str">
        <f>zaaktype!A95&amp;" ["&amp;zaaktype!B95&amp;"] \"&amp;zaaktype!C95</f>
        <v>2.04.15 [Controle (bruin)] \Ketentoezicht grondstromen</v>
      </c>
      <c r="B170" s="28"/>
      <c r="D170" s="8" t="str">
        <f>zaaktype!G95</f>
        <v>CHZ_WBB</v>
      </c>
      <c r="E170" s="8" t="str">
        <f>zaaktype!H95</f>
        <v>AA.02.06.11</v>
      </c>
      <c r="F170" s="31">
        <f>zaaktype!I95</f>
        <v>0</v>
      </c>
      <c r="G170" s="31" t="str">
        <f>zaaktype!K95</f>
        <v>IZIS tzt Squit</v>
      </c>
      <c r="H170" s="31" t="str">
        <f>zaaktype!D95</f>
        <v>Verzoek</v>
      </c>
      <c r="I170" s="31" t="str">
        <f>zaaktype!E95</f>
        <v>Verzoek</v>
      </c>
      <c r="J170" s="54" t="str">
        <f>zaaktype!F95</f>
        <v>€ 94,-/h</v>
      </c>
      <c r="K170" s="20" t="str">
        <f>zaaktype!L95</f>
        <v>zelf invullen</v>
      </c>
    </row>
    <row r="171" spans="1:11" ht="20.25" hidden="1">
      <c r="A171" s="28" t="str">
        <f>zaaktype!A96&amp;" ["&amp;zaaktype!B96&amp;"] \"&amp;zaaktype!C96</f>
        <v>2.05.05 [Controle (blauw)] \Controle GW-onttrekkingen en KWO installaties</v>
      </c>
      <c r="B171" s="28"/>
      <c r="D171" s="8" t="str">
        <f>zaaktype!G96</f>
        <v>CHZ_PC</v>
      </c>
      <c r="E171" s="8" t="str">
        <f>zaaktype!H96</f>
        <v>AA.02.06.06</v>
      </c>
      <c r="F171" s="31" t="str">
        <f>zaaktype!I96</f>
        <v>CDZIC</v>
      </c>
      <c r="G171" s="31" t="str">
        <f>zaaktype!K96</f>
        <v>Squit</v>
      </c>
      <c r="H171" s="31" t="str">
        <f>zaaktype!D96</f>
        <v>nvt</v>
      </c>
      <c r="I171" s="31" t="str">
        <f>zaaktype!E96</f>
        <v>Verzoek</v>
      </c>
      <c r="J171" s="54" t="str">
        <f>zaaktype!F96</f>
        <v>€ 89,-/h</v>
      </c>
      <c r="K171" s="20" t="str">
        <f>zaaktype!L96</f>
        <v>zelf invullen</v>
      </c>
    </row>
    <row r="172" spans="1:11" ht="20.25" hidden="1">
      <c r="A172" s="28" t="str">
        <f>zaaktype!A97&amp;" ["&amp;zaaktype!B97&amp;"] \"&amp;zaaktype!C97</f>
        <v>2.05.06 [Controle (blauw)] \Controle PMV grondwaterbeschermingsgebieden</v>
      </c>
      <c r="B172" s="28"/>
      <c r="D172" s="8" t="str">
        <f>zaaktype!G97</f>
        <v>CHZ_PC</v>
      </c>
      <c r="E172" s="8" t="str">
        <f>zaaktype!H97</f>
        <v>AA.02.06.06</v>
      </c>
      <c r="F172" s="31" t="str">
        <f>zaaktype!I97</f>
        <v>DZ_RUD_GRB</v>
      </c>
      <c r="G172" s="31" t="str">
        <f>zaaktype!K97</f>
        <v>IZIS</v>
      </c>
      <c r="H172" s="31" t="str">
        <f>zaaktype!D97</f>
        <v>nvt</v>
      </c>
      <c r="I172" s="31" t="str">
        <f>zaaktype!E97</f>
        <v>Verzoek</v>
      </c>
      <c r="J172" s="54" t="str">
        <f>zaaktype!F97</f>
        <v>€ 89,-/h</v>
      </c>
      <c r="K172" s="20" t="str">
        <f>zaaktype!L97</f>
        <v>zelf invullen</v>
      </c>
    </row>
    <row r="173" spans="1:11" ht="20.25" hidden="1">
      <c r="A173" s="28" t="str">
        <f>zaaktype!A98&amp;" ["&amp;zaaktype!B98&amp;"] \"&amp;zaaktype!C98</f>
        <v>2.05.07 [Controle (blauw)] \Toezicht gebruik zweminrichtingen en controle waterkwaliteit (Whvbz)</v>
      </c>
      <c r="B173" s="28"/>
      <c r="D173" s="8" t="str">
        <f>zaaktype!G98</f>
        <v>CHZ_PC</v>
      </c>
      <c r="E173" s="8" t="str">
        <f>zaaktype!H98</f>
        <v>AA.02.06.06</v>
      </c>
      <c r="F173" s="31" t="str">
        <f>zaaktype!I98</f>
        <v>CDZIC</v>
      </c>
      <c r="G173" s="31" t="str">
        <f>zaaktype!K98</f>
        <v>Squit</v>
      </c>
      <c r="H173" s="31" t="str">
        <f>zaaktype!D98</f>
        <v>nvt</v>
      </c>
      <c r="I173" s="31" t="str">
        <f>zaaktype!E98</f>
        <v>Verzoek</v>
      </c>
      <c r="J173" s="54" t="str">
        <f>zaaktype!F98</f>
        <v>€ 89,-/h</v>
      </c>
      <c r="K173" s="20" t="str">
        <f>zaaktype!L98</f>
        <v>zelf invullen</v>
      </c>
    </row>
    <row r="174" spans="1:11" ht="20.25" hidden="1">
      <c r="A174" s="28" t="str">
        <f>zaaktype!A99&amp;" ["&amp;zaaktype!B99&amp;"] \"&amp;zaaktype!C99</f>
        <v>2.05.08 [Controle (blauw)] \Specifieke opdracht (blauw)</v>
      </c>
      <c r="B174" s="28"/>
      <c r="D174" s="8" t="str">
        <f>zaaktype!G99</f>
        <v>CHZ_PC</v>
      </c>
      <c r="E174" s="8" t="str">
        <f>zaaktype!H99</f>
        <v>AA.02.06.06</v>
      </c>
      <c r="F174" s="31" t="str">
        <f>zaaktype!I99</f>
        <v>CDZIC</v>
      </c>
      <c r="G174" s="31" t="str">
        <f>zaaktype!K99</f>
        <v>IZIS</v>
      </c>
      <c r="H174" s="31" t="str">
        <f>zaaktype!D99</f>
        <v>Verzoek</v>
      </c>
      <c r="I174" s="31" t="str">
        <f>zaaktype!E99</f>
        <v>Verzoek</v>
      </c>
      <c r="J174" s="54" t="str">
        <f>zaaktype!F99</f>
        <v>€ 94,-/h</v>
      </c>
      <c r="K174" s="20" t="str">
        <f>zaaktype!L99</f>
        <v>zelf invullen</v>
      </c>
    </row>
    <row r="175" spans="1:11" ht="20.25" hidden="1">
      <c r="A175" s="28" t="str">
        <f>zaaktype!A100&amp;" ["&amp;zaaktype!B100&amp;"] \"&amp;zaaktype!C100</f>
        <v>2.05.10 [Controle (blauw)] \Hercontrole (Blauw)</v>
      </c>
      <c r="B175" s="28"/>
      <c r="D175" s="8" t="str">
        <f>zaaktype!G100</f>
        <v>CHZ_PC</v>
      </c>
      <c r="E175" s="8" t="str">
        <f>zaaktype!H100</f>
        <v>AA.02.06.06</v>
      </c>
      <c r="F175" s="31" t="str">
        <f>zaaktype!I100</f>
        <v>CDZHC</v>
      </c>
      <c r="G175" s="31" t="str">
        <f>zaaktype!K100</f>
        <v>Squit</v>
      </c>
      <c r="H175" s="31" t="str">
        <f>zaaktype!D100</f>
        <v>Verzoek</v>
      </c>
      <c r="I175" s="31" t="str">
        <f>zaaktype!E100</f>
        <v>Verzoek</v>
      </c>
      <c r="J175" s="54" t="str">
        <f>zaaktype!F100</f>
        <v>€ 89,-/h</v>
      </c>
      <c r="K175" s="20" t="str">
        <f>zaaktype!L100</f>
        <v>zelf invullen</v>
      </c>
    </row>
    <row r="176" spans="1:11" ht="20.25" hidden="1">
      <c r="A176" s="28" t="str">
        <f>zaaktype!A101&amp;" ["&amp;zaaktype!B101&amp;"] \"&amp;zaaktype!C101</f>
        <v>2.05.11 [Controle (blauw)] \Administratief toezicht (nazorg)</v>
      </c>
      <c r="B176" s="28"/>
      <c r="D176" s="8" t="str">
        <f>zaaktype!G101</f>
        <v>CHZ_PC</v>
      </c>
      <c r="E176" s="8" t="str">
        <f>zaaktype!H101</f>
        <v>AA.02.06.06</v>
      </c>
      <c r="F176" s="31" t="str">
        <f>zaaktype!I101</f>
        <v>CDZIC</v>
      </c>
      <c r="G176" s="31" t="str">
        <f>zaaktype!K101</f>
        <v>IZIS</v>
      </c>
      <c r="H176" s="31" t="str">
        <f>zaaktype!D101</f>
        <v>Verzoek</v>
      </c>
      <c r="I176" s="31" t="str">
        <f>zaaktype!E101</f>
        <v>Verzoek</v>
      </c>
      <c r="J176" s="54" t="str">
        <f>zaaktype!F101</f>
        <v>€ 94,-/h</v>
      </c>
      <c r="K176" s="20" t="str">
        <f>zaaktype!L101</f>
        <v>zelf invullen</v>
      </c>
    </row>
    <row r="177" spans="1:11" ht="20.25" hidden="1">
      <c r="A177" s="28" t="str">
        <f>zaaktype!A102&amp;" ["&amp;zaaktype!B102&amp;"] \"&amp;zaaktype!C102</f>
        <v>2.06.13 [Controle (rood)] \Controle asbestverwijdering</v>
      </c>
      <c r="B177" s="28"/>
      <c r="D177" s="8" t="str">
        <f>zaaktype!G102</f>
        <v>CHZ_PC</v>
      </c>
      <c r="E177" s="8" t="str">
        <f>zaaktype!H102</f>
        <v>AA.02.06.06</v>
      </c>
      <c r="F177" s="31" t="str">
        <f>zaaktype!I102</f>
        <v>CDZOVHC</v>
      </c>
      <c r="G177" s="31" t="str">
        <f>zaaktype!K102</f>
        <v>Squit</v>
      </c>
      <c r="H177" s="31" t="str">
        <f>zaaktype!D102</f>
        <v>WP basis</v>
      </c>
      <c r="I177" s="31" t="str">
        <f>zaaktype!E102</f>
        <v>WP basis</v>
      </c>
      <c r="J177" s="54" t="str">
        <f>zaaktype!F102</f>
        <v>€ 89,-/h</v>
      </c>
      <c r="K177" s="20" t="str">
        <f>zaaktype!L102</f>
        <v>zelf invullen</v>
      </c>
    </row>
    <row r="178" spans="1:11" ht="20.25" hidden="1">
      <c r="A178" s="28" t="str">
        <f>zaaktype!A103&amp;" ["&amp;zaaktype!B103&amp;"] \"&amp;zaaktype!C103</f>
        <v>2.06.14 [Controle (rood)] \Toezicht bouw</v>
      </c>
      <c r="B178" s="28"/>
      <c r="D178" s="8" t="str">
        <f>zaaktype!G103</f>
        <v>CHZ_PC</v>
      </c>
      <c r="E178" s="8" t="str">
        <f>zaaktype!H103</f>
        <v>AA.02.06.06</v>
      </c>
      <c r="F178" s="31" t="str">
        <f>zaaktype!I103</f>
        <v>CDZIC</v>
      </c>
      <c r="G178" s="31" t="str">
        <f>zaaktype!K103</f>
        <v>Squit</v>
      </c>
      <c r="H178" s="31" t="str">
        <f>zaaktype!D103</f>
        <v>Verzoek</v>
      </c>
      <c r="I178" s="31" t="str">
        <f>zaaktype!E103</f>
        <v>WP basis</v>
      </c>
      <c r="J178" s="54" t="str">
        <f>zaaktype!F103</f>
        <v>€ 89,-/h</v>
      </c>
      <c r="K178" s="20" t="str">
        <f>zaaktype!L103</f>
        <v>zelf invullen</v>
      </c>
    </row>
    <row r="179" spans="1:11" ht="20.25" hidden="1">
      <c r="A179" s="28" t="str">
        <f>zaaktype!A104&amp;" ["&amp;zaaktype!B104&amp;"] \"&amp;zaaktype!C104</f>
        <v>2.08.01 [Controle (meervoudig)] \Integraal toezicht (meerdere kleursporen)</v>
      </c>
      <c r="B179" s="28"/>
      <c r="D179" s="8" t="str">
        <f>zaaktype!G104</f>
        <v>CHZ_PC</v>
      </c>
      <c r="E179" s="8" t="str">
        <f>zaaktype!H104</f>
        <v>AA.02.06.06</v>
      </c>
      <c r="F179" s="31" t="str">
        <f>zaaktype!I104</f>
        <v>CDZIC</v>
      </c>
      <c r="G179" s="31" t="str">
        <f>zaaktype!K104</f>
        <v>Squit</v>
      </c>
      <c r="H179" s="31" t="str">
        <f>zaaktype!D104</f>
        <v>Verzoek</v>
      </c>
      <c r="I179" s="31" t="str">
        <f>zaaktype!E104</f>
        <v>Verzoek</v>
      </c>
      <c r="J179" s="54" t="str">
        <f>zaaktype!F104</f>
        <v>€ 94,-/h</v>
      </c>
      <c r="K179" s="20" t="str">
        <f>zaaktype!L104</f>
        <v>zelf invullen</v>
      </c>
    </row>
    <row r="180" spans="1:2" ht="20.25" hidden="1">
      <c r="A180" s="28"/>
      <c r="B180" s="28"/>
    </row>
    <row r="181" spans="1:2" ht="20.25" hidden="1">
      <c r="A181" s="28"/>
      <c r="B181" s="28"/>
    </row>
    <row r="182" spans="1:2" ht="20.25">
      <c r="A182" s="28"/>
      <c r="B182" s="28"/>
    </row>
    <row r="183" spans="1:2" ht="20.25">
      <c r="A183" s="28"/>
      <c r="B183" s="28"/>
    </row>
    <row r="184" spans="1:2" ht="20.25">
      <c r="A184" s="28"/>
      <c r="B184" s="28"/>
    </row>
    <row r="185" spans="1:2" ht="20.25">
      <c r="A185" s="28"/>
      <c r="B185" s="28"/>
    </row>
    <row r="186" spans="1:2" ht="20.25">
      <c r="A186" s="28"/>
      <c r="B186" s="28"/>
    </row>
    <row r="187" spans="1:2" ht="20.25">
      <c r="A187" s="28"/>
      <c r="B187" s="28"/>
    </row>
    <row r="188" spans="1:2" ht="20.25">
      <c r="A188" s="28"/>
      <c r="B188" s="28"/>
    </row>
    <row r="189" spans="1:2" ht="20.25">
      <c r="A189" s="28"/>
      <c r="B189" s="28"/>
    </row>
    <row r="190" spans="1:2" ht="20.25">
      <c r="A190" s="28"/>
      <c r="B190" s="28"/>
    </row>
    <row r="191" spans="1:2" ht="20.25">
      <c r="A191" s="28"/>
      <c r="B191" s="28"/>
    </row>
    <row r="192" spans="1:2" ht="20.25">
      <c r="A192" s="28"/>
      <c r="B192" s="28"/>
    </row>
    <row r="193" spans="1:2" ht="20.25">
      <c r="A193" s="28"/>
      <c r="B193" s="28"/>
    </row>
    <row r="194" spans="1:2" ht="20.25">
      <c r="A194" s="28"/>
      <c r="B194" s="28"/>
    </row>
    <row r="195" spans="1:2" ht="20.25">
      <c r="A195" s="28"/>
      <c r="B195" s="28"/>
    </row>
    <row r="196" spans="1:2" ht="20.25">
      <c r="A196" s="28"/>
      <c r="B196" s="28"/>
    </row>
    <row r="197" spans="1:2" ht="20.25">
      <c r="A197" s="28"/>
      <c r="B197" s="28"/>
    </row>
    <row r="459" ht="20.25" hidden="1"/>
    <row r="460" spans="1:4" ht="20.25" hidden="1">
      <c r="A460" s="8" t="s">
        <v>490</v>
      </c>
      <c r="B460" s="8" t="s">
        <v>491</v>
      </c>
      <c r="C460" s="8" t="s">
        <v>492</v>
      </c>
      <c r="D460" s="8" t="s">
        <v>493</v>
      </c>
    </row>
    <row r="461" spans="1:4" ht="20.25" hidden="1">
      <c r="A461" s="8" t="str">
        <f>'Gemeente contactpersoon'!A2</f>
        <v>Gemeente Asten</v>
      </c>
      <c r="B461" s="8" t="str">
        <f>'Gemeente contactpersoon'!B2</f>
        <v>134 afd. De Peel</v>
      </c>
      <c r="C461" s="8" t="str">
        <f>'Gemeente contactpersoon'!C2</f>
        <v>Frans Hilverda</v>
      </c>
      <c r="D461" s="8" t="str">
        <f>'Gemeente contactpersoon'!D2</f>
        <v>Geen mandaat</v>
      </c>
    </row>
    <row r="462" spans="1:4" ht="20.25" hidden="1">
      <c r="A462" s="8" t="str">
        <f>'Gemeente contactpersoon'!A3</f>
        <v>Gemeente Bergeijk</v>
      </c>
      <c r="B462" s="8" t="str">
        <f>'Gemeente contactpersoon'!B3</f>
        <v>133 afd. De Kempen</v>
      </c>
      <c r="C462" s="8" t="str">
        <f>'Gemeente contactpersoon'!C3</f>
        <v>Ben follon</v>
      </c>
      <c r="D462" s="8" t="str">
        <f>'Gemeente contactpersoon'!D3</f>
        <v>Mandaat (muv handhavingszaken)</v>
      </c>
    </row>
    <row r="463" spans="1:4" ht="20.25" hidden="1">
      <c r="A463" s="8" t="str">
        <f>'Gemeente contactpersoon'!A4</f>
        <v>Gemeente Best</v>
      </c>
      <c r="B463" s="8" t="str">
        <f>'Gemeente contactpersoon'!B4</f>
        <v>135 afd. Randstedelijke gemeenten</v>
      </c>
      <c r="C463" s="8" t="str">
        <f>'Gemeente contactpersoon'!C4</f>
        <v>Ellen Gennissen </v>
      </c>
      <c r="D463" s="8" t="str">
        <f>'Gemeente contactpersoon'!D4</f>
        <v>Geen mandaat</v>
      </c>
    </row>
    <row r="464" spans="1:4" ht="20.25" hidden="1">
      <c r="A464" s="8" t="str">
        <f>'Gemeente contactpersoon'!A5</f>
        <v>Gemeente Bladel</v>
      </c>
      <c r="B464" s="8" t="str">
        <f>'Gemeente contactpersoon'!B5</f>
        <v>133 afd. De Kempen</v>
      </c>
      <c r="C464" s="8" t="str">
        <f>'Gemeente contactpersoon'!C5</f>
        <v>Maurice Francken</v>
      </c>
      <c r="D464" s="8" t="str">
        <f>'Gemeente contactpersoon'!D5</f>
        <v>Mandaat (muv handhavingszaken)</v>
      </c>
    </row>
    <row r="465" spans="1:4" ht="20.25" hidden="1">
      <c r="A465" s="8" t="str">
        <f>'Gemeente contactpersoon'!A6</f>
        <v>Gemeente Cranendonck</v>
      </c>
      <c r="B465" s="8" t="str">
        <f>'Gemeente contactpersoon'!B6</f>
        <v>132 afd. Helmond / A2</v>
      </c>
      <c r="C465" s="8" t="str">
        <f>'Gemeente contactpersoon'!C6</f>
        <v>Sascha Herzberg</v>
      </c>
      <c r="D465" s="8" t="str">
        <f>'Gemeente contactpersoon'!D6</f>
        <v>Mandaat (incl handhavingszaken)</v>
      </c>
    </row>
    <row r="466" spans="1:4" ht="20.25" hidden="1">
      <c r="A466" s="8" t="str">
        <f>'Gemeente contactpersoon'!A7</f>
        <v>Gemeente Deurne</v>
      </c>
      <c r="B466" s="8" t="str">
        <f>'Gemeente contactpersoon'!B7</f>
        <v>134 afd. De Peel</v>
      </c>
      <c r="C466" s="8" t="str">
        <f>'Gemeente contactpersoon'!C7</f>
        <v>Marc Weekers </v>
      </c>
      <c r="D466" s="8" t="str">
        <f>'Gemeente contactpersoon'!D7</f>
        <v>Mandaat (incl handhavingszaken)</v>
      </c>
    </row>
    <row r="467" spans="1:4" ht="20.25" hidden="1">
      <c r="A467" s="8" t="str">
        <f>'Gemeente contactpersoon'!A8</f>
        <v>Gemeente Eersel</v>
      </c>
      <c r="B467" s="8" t="str">
        <f>'Gemeente contactpersoon'!B8</f>
        <v>133 afd. De Kempen</v>
      </c>
      <c r="C467" s="8" t="str">
        <f>'Gemeente contactpersoon'!C8</f>
        <v>Maurice Francken</v>
      </c>
      <c r="D467" s="8" t="str">
        <f>'Gemeente contactpersoon'!D8</f>
        <v>Mandaat (muv handhavingszaken)</v>
      </c>
    </row>
    <row r="468" spans="1:4" ht="20.25" hidden="1">
      <c r="A468" s="8" t="str">
        <f>'Gemeente contactpersoon'!A9</f>
        <v>Gemeente Eindhoven</v>
      </c>
      <c r="B468" s="8" t="str">
        <f>'Gemeente contactpersoon'!B9</f>
        <v>131 afd. Eindhoven / Provincie</v>
      </c>
      <c r="C468" s="8" t="str">
        <f>'Gemeente contactpersoon'!C9</f>
        <v>Jan Willem Denis</v>
      </c>
      <c r="D468" s="8" t="str">
        <f>'Gemeente contactpersoon'!D9</f>
        <v>Mandaat (incl handhavingszaken)</v>
      </c>
    </row>
    <row r="469" spans="1:4" ht="20.25" hidden="1">
      <c r="A469" s="8" t="str">
        <f>'Gemeente contactpersoon'!A10</f>
        <v>Gemeente Geldrop-Mierlo</v>
      </c>
      <c r="B469" s="8" t="str">
        <f>'Gemeente contactpersoon'!B10</f>
        <v>135 afd. Randstedelijke gemeenten</v>
      </c>
      <c r="C469" s="8" t="str">
        <f>'Gemeente contactpersoon'!C10</f>
        <v>Stijn Meulendijks</v>
      </c>
      <c r="D469" s="8" t="str">
        <f>'Gemeente contactpersoon'!D10</f>
        <v>Mandaat (muv handhavingszaken)</v>
      </c>
    </row>
    <row r="470" spans="1:4" ht="20.25" hidden="1">
      <c r="A470" s="8" t="str">
        <f>'Gemeente contactpersoon'!A11</f>
        <v>Gemeente Gemert-Bakel</v>
      </c>
      <c r="B470" s="8" t="str">
        <f>'Gemeente contactpersoon'!B11</f>
        <v>134 afd. De Peel</v>
      </c>
      <c r="C470" s="8" t="str">
        <f>'Gemeente contactpersoon'!C11</f>
        <v>Marc Kerkhof</v>
      </c>
      <c r="D470" s="8" t="str">
        <f>'Gemeente contactpersoon'!D11</f>
        <v>Mandaat (incl handhavingszaken)</v>
      </c>
    </row>
    <row r="471" spans="1:4" ht="20.25" hidden="1">
      <c r="A471" s="8" t="str">
        <f>'Gemeente contactpersoon'!A12</f>
        <v>Gemeente Heeze-Leende</v>
      </c>
      <c r="B471" s="8" t="str">
        <f>'Gemeente contactpersoon'!B12</f>
        <v>132 afd. Helmond / A2</v>
      </c>
      <c r="C471" s="8" t="str">
        <f>'Gemeente contactpersoon'!C12</f>
        <v>Joris Mol </v>
      </c>
      <c r="D471" s="8" t="str">
        <f>'Gemeente contactpersoon'!D12</f>
        <v>Mandaat (muv handhavingszaken)</v>
      </c>
    </row>
    <row r="472" spans="1:4" ht="20.25" hidden="1">
      <c r="A472" s="8" t="str">
        <f>'Gemeente contactpersoon'!A13</f>
        <v>Gemeente Helmond</v>
      </c>
      <c r="B472" s="8" t="str">
        <f>'Gemeente contactpersoon'!B13</f>
        <v>132 afd. Helmond / A2</v>
      </c>
      <c r="C472" s="8" t="str">
        <f>'Gemeente contactpersoon'!C13</f>
        <v>Hein Mennen</v>
      </c>
      <c r="D472" s="8" t="str">
        <f>'Gemeente contactpersoon'!D13</f>
        <v>Mandaat (incl handhavingszaken)</v>
      </c>
    </row>
    <row r="473" spans="1:4" ht="20.25" hidden="1">
      <c r="A473" s="8" t="str">
        <f>'Gemeente contactpersoon'!A14</f>
        <v>Gemeente Laarbeek</v>
      </c>
      <c r="B473" s="8" t="str">
        <f>'Gemeente contactpersoon'!B14</f>
        <v>134 afd. De Peel</v>
      </c>
      <c r="C473" s="8" t="str">
        <f>'Gemeente contactpersoon'!C14</f>
        <v>Willem van Hout</v>
      </c>
      <c r="D473" s="8" t="str">
        <f>'Gemeente contactpersoon'!D14</f>
        <v>Mandaat (incl handhavingszaken)</v>
      </c>
    </row>
    <row r="474" spans="1:4" ht="20.25" hidden="1">
      <c r="A474" s="8" t="str">
        <f>'Gemeente contactpersoon'!A15</f>
        <v>Gemeente Nuenen</v>
      </c>
      <c r="B474" s="8" t="str">
        <f>'Gemeente contactpersoon'!B15</f>
        <v>135 afd. Randstedelijke gemeenten</v>
      </c>
      <c r="C474" s="8" t="str">
        <f>'Gemeente contactpersoon'!C15</f>
        <v>Gert Koops</v>
      </c>
      <c r="D474" s="8" t="str">
        <f>'Gemeente contactpersoon'!D15</f>
        <v>Mandaat (incl handhavingszaken)</v>
      </c>
    </row>
    <row r="475" spans="1:4" ht="20.25" hidden="1">
      <c r="A475" s="8" t="str">
        <f>'Gemeente contactpersoon'!A16</f>
        <v>Gemeente Oirschot</v>
      </c>
      <c r="B475" s="8" t="str">
        <f>'Gemeente contactpersoon'!B16</f>
        <v>133 afd. De Kempen</v>
      </c>
      <c r="C475" s="8" t="str">
        <f>'Gemeente contactpersoon'!C16</f>
        <v>Maurice Francken</v>
      </c>
      <c r="D475" s="8" t="str">
        <f>'Gemeente contactpersoon'!D16</f>
        <v>Mandaat (muv handhavingszaken)</v>
      </c>
    </row>
    <row r="476" spans="1:4" ht="20.25" hidden="1">
      <c r="A476" s="8" t="str">
        <f>'Gemeente contactpersoon'!A17</f>
        <v>Provincie NB</v>
      </c>
      <c r="B476" s="8" t="str">
        <f>'Gemeente contactpersoon'!B17</f>
        <v>131 afd. Eindhoven / Provincie</v>
      </c>
      <c r="C476" s="8" t="str">
        <f>'Gemeente contactpersoon'!C17</f>
        <v>Alex Casarotto</v>
      </c>
      <c r="D476" s="8" t="str">
        <f>'Gemeente contactpersoon'!D17</f>
        <v>Mandaat (incl handhavingszaken)</v>
      </c>
    </row>
    <row r="477" spans="1:4" ht="20.25" hidden="1">
      <c r="A477" s="8" t="str">
        <f>'Gemeente contactpersoon'!A18</f>
        <v>Gemeente Reusel-De Mierden</v>
      </c>
      <c r="B477" s="8" t="str">
        <f>'Gemeente contactpersoon'!B18</f>
        <v>133 afd. De Kempen</v>
      </c>
      <c r="C477" s="8" t="str">
        <f>'Gemeente contactpersoon'!C18</f>
        <v>Maurice Francken</v>
      </c>
      <c r="D477" s="8" t="str">
        <f>'Gemeente contactpersoon'!D18</f>
        <v>Mandaat (muv handhavingszaken)</v>
      </c>
    </row>
    <row r="478" spans="1:4" ht="20.25" hidden="1">
      <c r="A478" s="8" t="str">
        <f>'Gemeente contactpersoon'!A19</f>
        <v>Gemeente Someren</v>
      </c>
      <c r="B478" s="8" t="str">
        <f>'Gemeente contactpersoon'!B19</f>
        <v>134 afd. De Peel</v>
      </c>
      <c r="C478" s="8" t="str">
        <f>'Gemeente contactpersoon'!C19</f>
        <v>Jan Maessen </v>
      </c>
      <c r="D478" s="8" t="str">
        <f>'Gemeente contactpersoon'!D19</f>
        <v>Geen mandaat</v>
      </c>
    </row>
    <row r="479" spans="1:4" ht="20.25" hidden="1">
      <c r="A479" s="8" t="str">
        <f>'Gemeente contactpersoon'!A20</f>
        <v>Gemeente Son en Breugel</v>
      </c>
      <c r="B479" s="8" t="str">
        <f>'Gemeente contactpersoon'!B20</f>
        <v>135 afd. Randstedelijke gemeenten</v>
      </c>
      <c r="C479" s="8" t="str">
        <f>'Gemeente contactpersoon'!C20</f>
        <v>Jan van den Braak</v>
      </c>
      <c r="D479" s="8" t="str">
        <f>'Gemeente contactpersoon'!D20</f>
        <v>Mandaat (muv handhavingszaken)</v>
      </c>
    </row>
    <row r="480" spans="1:4" ht="20.25" hidden="1">
      <c r="A480" s="8" t="str">
        <f>'Gemeente contactpersoon'!A21</f>
        <v>Gemeente Valkenswaard</v>
      </c>
      <c r="B480" s="8" t="str">
        <f>'Gemeente contactpersoon'!B21</f>
        <v>132 afd. Helmond / A2</v>
      </c>
      <c r="C480" s="8" t="str">
        <f>'Gemeente contactpersoon'!C21</f>
        <v>Stephan van Dongen </v>
      </c>
      <c r="D480" s="8" t="str">
        <f>'Gemeente contactpersoon'!D21</f>
        <v>Mandaat (incl handhavingszaken)</v>
      </c>
    </row>
    <row r="481" spans="1:4" ht="20.25" hidden="1">
      <c r="A481" s="8" t="str">
        <f>'Gemeente contactpersoon'!A22</f>
        <v>Gemeente Veldhoven</v>
      </c>
      <c r="B481" s="8" t="str">
        <f>'Gemeente contactpersoon'!B22</f>
        <v>135 afd. Randstedelijke gemeenten</v>
      </c>
      <c r="C481" s="8" t="str">
        <f>'Gemeente contactpersoon'!C22</f>
        <v>Sjaak Verheijen </v>
      </c>
      <c r="D481" s="8" t="str">
        <f>'Gemeente contactpersoon'!D22</f>
        <v>Mandaat (incl handhavingszaken)</v>
      </c>
    </row>
    <row r="482" spans="1:4" ht="20.25" hidden="1">
      <c r="A482" s="8" t="str">
        <f>'Gemeente contactpersoon'!A23</f>
        <v>Gemeente Waalre</v>
      </c>
      <c r="B482" s="8" t="str">
        <f>'Gemeente contactpersoon'!B23</f>
        <v>132 afd. Helmond / A2</v>
      </c>
      <c r="C482" s="8" t="str">
        <f>'Gemeente contactpersoon'!C23</f>
        <v>Mariëlle van Alst-Heesterbeek </v>
      </c>
      <c r="D482" s="8" t="str">
        <f>'Gemeente contactpersoon'!D23</f>
        <v>Mandaat (incl handhavingszaken)</v>
      </c>
    </row>
    <row r="483" spans="1:4" ht="20.25" hidden="1">
      <c r="A483" s="8" t="str">
        <f>'Gemeente contactpersoon'!A24</f>
        <v>Overige opdrachtgevers  -------&gt;</v>
      </c>
      <c r="B483" s="8" t="str">
        <f>'Gemeente contactpersoon'!B24</f>
        <v>136 afd. Overige klanten</v>
      </c>
      <c r="C483" s="8" t="str">
        <f>'Gemeente contactpersoon'!C24</f>
        <v>pm</v>
      </c>
      <c r="D483" s="8" t="str">
        <f>'Gemeente contactpersoon'!D24</f>
        <v>Geen mandaat</v>
      </c>
    </row>
    <row r="484" spans="1:4" ht="20.25" hidden="1">
      <c r="A484" s="8">
        <f>'Gemeente contactpersoon'!A25</f>
        <v>0</v>
      </c>
      <c r="B484" s="8">
        <f>'Gemeente contactpersoon'!B25</f>
        <v>0</v>
      </c>
      <c r="C484" s="8">
        <f>'Gemeente contactpersoon'!C25</f>
        <v>0</v>
      </c>
      <c r="D484" s="8">
        <f>'Gemeente contactpersoon'!D25</f>
        <v>0</v>
      </c>
    </row>
    <row r="485" ht="20.25" hidden="1"/>
  </sheetData>
  <sheetProtection sheet="1" formatColumns="0" formatRows="0" selectLockedCells="1"/>
  <mergeCells count="29">
    <mergeCell ref="C24:F24"/>
    <mergeCell ref="C25:F25"/>
    <mergeCell ref="D26:E26"/>
    <mergeCell ref="C28:F28"/>
    <mergeCell ref="C29:F29"/>
    <mergeCell ref="C30:F30"/>
    <mergeCell ref="B21:B22"/>
    <mergeCell ref="C21:D21"/>
    <mergeCell ref="C22:D22"/>
    <mergeCell ref="C23:D23"/>
    <mergeCell ref="E23:F23"/>
    <mergeCell ref="C15:F15"/>
    <mergeCell ref="D16:E16"/>
    <mergeCell ref="C17:E17"/>
    <mergeCell ref="B18:F18"/>
    <mergeCell ref="B19:F19"/>
    <mergeCell ref="C20:F20"/>
    <mergeCell ref="C9:F9"/>
    <mergeCell ref="C10:F10"/>
    <mergeCell ref="C11:F11"/>
    <mergeCell ref="C13:F13"/>
    <mergeCell ref="C12:F12"/>
    <mergeCell ref="C14:F14"/>
    <mergeCell ref="C3:F3"/>
    <mergeCell ref="B4:F4"/>
    <mergeCell ref="C5:F5"/>
    <mergeCell ref="C6:F6"/>
    <mergeCell ref="C7:F7"/>
    <mergeCell ref="B8:F8"/>
  </mergeCells>
  <dataValidations count="5">
    <dataValidation type="list" allowBlank="1" showInputMessage="1" showErrorMessage="1" sqref="C11:F11">
      <formula1>"&lt; industrieel / agrarisch / n.v.t. / zie bijlage &gt;,industrieel,agrarisch,n.v.t., Zie Bijlage"</formula1>
    </dataValidation>
    <dataValidation type="list" allowBlank="1" showInputMessage="1" showErrorMessage="1" sqref="C15:F15">
      <formula1>"&lt; Tijd Materiaal / Vaste Prijs &gt;,Tijd Materiaal,Vaste Prijs"</formula1>
    </dataValidation>
    <dataValidation type="list" allowBlank="1" showInputMessage="1" showErrorMessage="1" sqref="C24:F24">
      <formula1>",voorschot werkprogramma,wekelijks,maandelijks,per halfjaar,einde project,per kwartaal,per 2 maanden"</formula1>
    </dataValidation>
    <dataValidation type="list" allowBlank="1" showInputMessage="1" showErrorMessage="1" sqref="C5:F5">
      <formula1>$A$460:$A$483</formula1>
    </dataValidation>
    <dataValidation type="list" allowBlank="1" showInputMessage="1" showErrorMessage="1" sqref="C12:F12">
      <formula1>$A$131:$A$184</formula1>
    </dataValidation>
  </dataValidations>
  <printOptions/>
  <pageMargins left="0.25" right="0.25" top="0.75" bottom="0.75" header="0.3" footer="0.3"/>
  <pageSetup fitToHeight="0" fitToWidth="1" horizontalDpi="600" verticalDpi="600" orientation="portrait" scale="38" r:id="rId2"/>
  <drawing r:id="rId1"/>
</worksheet>
</file>

<file path=xl/worksheets/sheet6.xml><?xml version="1.0" encoding="utf-8"?>
<worksheet xmlns="http://schemas.openxmlformats.org/spreadsheetml/2006/main" xmlns:r="http://schemas.openxmlformats.org/officeDocument/2006/relationships">
  <dimension ref="A1:D24"/>
  <sheetViews>
    <sheetView zoomScalePageLayoutView="0" workbookViewId="0" topLeftCell="A1">
      <selection activeCell="C23" sqref="C23"/>
    </sheetView>
  </sheetViews>
  <sheetFormatPr defaultColWidth="9.140625" defaultRowHeight="15"/>
  <cols>
    <col min="1" max="1" width="34.57421875" style="0" customWidth="1"/>
    <col min="2" max="2" width="61.8515625" style="0" customWidth="1"/>
    <col min="3" max="3" width="47.7109375" style="0" bestFit="1" customWidth="1"/>
    <col min="4" max="4" width="51.8515625" style="0" customWidth="1"/>
    <col min="5" max="5" width="29.7109375" style="0" customWidth="1"/>
  </cols>
  <sheetData>
    <row r="1" spans="1:4" ht="21">
      <c r="A1" s="64" t="s">
        <v>368</v>
      </c>
      <c r="B1" s="65" t="s">
        <v>369</v>
      </c>
      <c r="C1" s="66" t="s">
        <v>370</v>
      </c>
      <c r="D1" s="79" t="s">
        <v>423</v>
      </c>
    </row>
    <row r="2" spans="1:4" ht="20.25">
      <c r="A2" s="8" t="s">
        <v>456</v>
      </c>
      <c r="B2" s="8" t="s">
        <v>339</v>
      </c>
      <c r="C2" s="8" t="s">
        <v>340</v>
      </c>
      <c r="D2" s="8" t="s">
        <v>424</v>
      </c>
    </row>
    <row r="3" spans="1:4" ht="20.25">
      <c r="A3" s="8" t="s">
        <v>457</v>
      </c>
      <c r="B3" s="8" t="s">
        <v>341</v>
      </c>
      <c r="C3" s="8" t="s">
        <v>342</v>
      </c>
      <c r="D3" s="8" t="s">
        <v>426</v>
      </c>
    </row>
    <row r="4" spans="1:4" ht="20.25">
      <c r="A4" s="8" t="s">
        <v>458</v>
      </c>
      <c r="B4" s="8" t="s">
        <v>343</v>
      </c>
      <c r="C4" s="8" t="s">
        <v>344</v>
      </c>
      <c r="D4" s="8" t="s">
        <v>424</v>
      </c>
    </row>
    <row r="5" spans="1:4" ht="20.25">
      <c r="A5" s="8" t="s">
        <v>459</v>
      </c>
      <c r="B5" s="8" t="s">
        <v>341</v>
      </c>
      <c r="C5" s="8" t="s">
        <v>654</v>
      </c>
      <c r="D5" s="8" t="s">
        <v>426</v>
      </c>
    </row>
    <row r="6" spans="1:4" ht="20.25">
      <c r="A6" s="8" t="s">
        <v>460</v>
      </c>
      <c r="B6" s="8" t="s">
        <v>345</v>
      </c>
      <c r="C6" s="8" t="s">
        <v>371</v>
      </c>
      <c r="D6" s="22" t="s">
        <v>425</v>
      </c>
    </row>
    <row r="7" spans="1:4" ht="20.25">
      <c r="A7" s="8" t="s">
        <v>461</v>
      </c>
      <c r="B7" s="8" t="s">
        <v>339</v>
      </c>
      <c r="C7" s="8" t="s">
        <v>346</v>
      </c>
      <c r="D7" s="22" t="s">
        <v>425</v>
      </c>
    </row>
    <row r="8" spans="1:4" ht="20.25">
      <c r="A8" s="8" t="s">
        <v>462</v>
      </c>
      <c r="B8" s="8" t="s">
        <v>341</v>
      </c>
      <c r="C8" s="8" t="s">
        <v>654</v>
      </c>
      <c r="D8" s="8" t="s">
        <v>426</v>
      </c>
    </row>
    <row r="9" spans="1:4" ht="20.25">
      <c r="A9" s="8" t="s">
        <v>463</v>
      </c>
      <c r="B9" s="8" t="s">
        <v>347</v>
      </c>
      <c r="C9" s="8" t="s">
        <v>348</v>
      </c>
      <c r="D9" s="22" t="s">
        <v>425</v>
      </c>
    </row>
    <row r="10" spans="1:4" ht="20.25">
      <c r="A10" s="8" t="s">
        <v>464</v>
      </c>
      <c r="B10" s="8" t="s">
        <v>343</v>
      </c>
      <c r="C10" s="8" t="s">
        <v>349</v>
      </c>
      <c r="D10" s="8" t="s">
        <v>426</v>
      </c>
    </row>
    <row r="11" spans="1:4" ht="20.25">
      <c r="A11" s="8" t="s">
        <v>465</v>
      </c>
      <c r="B11" s="8" t="s">
        <v>339</v>
      </c>
      <c r="C11" s="8" t="s">
        <v>350</v>
      </c>
      <c r="D11" s="22" t="s">
        <v>425</v>
      </c>
    </row>
    <row r="12" spans="1:4" ht="20.25">
      <c r="A12" s="8" t="s">
        <v>466</v>
      </c>
      <c r="B12" s="8" t="s">
        <v>345</v>
      </c>
      <c r="C12" s="8" t="s">
        <v>351</v>
      </c>
      <c r="D12" s="8" t="s">
        <v>426</v>
      </c>
    </row>
    <row r="13" spans="1:4" ht="20.25">
      <c r="A13" s="8" t="s">
        <v>467</v>
      </c>
      <c r="B13" s="8" t="s">
        <v>345</v>
      </c>
      <c r="C13" s="8" t="s">
        <v>352</v>
      </c>
      <c r="D13" s="22" t="s">
        <v>425</v>
      </c>
    </row>
    <row r="14" spans="1:4" ht="20.25">
      <c r="A14" s="8" t="s">
        <v>468</v>
      </c>
      <c r="B14" s="8" t="s">
        <v>339</v>
      </c>
      <c r="C14" s="8" t="s">
        <v>353</v>
      </c>
      <c r="D14" s="22" t="s">
        <v>425</v>
      </c>
    </row>
    <row r="15" spans="1:4" ht="20.25">
      <c r="A15" s="8" t="s">
        <v>469</v>
      </c>
      <c r="B15" s="8" t="s">
        <v>343</v>
      </c>
      <c r="C15" s="8" t="s">
        <v>354</v>
      </c>
      <c r="D15" s="22" t="s">
        <v>425</v>
      </c>
    </row>
    <row r="16" spans="1:4" ht="20.25">
      <c r="A16" s="8" t="s">
        <v>470</v>
      </c>
      <c r="B16" s="8" t="s">
        <v>341</v>
      </c>
      <c r="C16" s="8" t="s">
        <v>654</v>
      </c>
      <c r="D16" s="8" t="s">
        <v>426</v>
      </c>
    </row>
    <row r="17" spans="1:4" ht="20.25">
      <c r="A17" s="8" t="s">
        <v>372</v>
      </c>
      <c r="B17" s="8" t="s">
        <v>347</v>
      </c>
      <c r="C17" s="8" t="s">
        <v>373</v>
      </c>
      <c r="D17" s="22" t="s">
        <v>425</v>
      </c>
    </row>
    <row r="18" spans="1:4" ht="20.25">
      <c r="A18" s="8" t="s">
        <v>471</v>
      </c>
      <c r="B18" s="8" t="s">
        <v>341</v>
      </c>
      <c r="C18" s="8" t="s">
        <v>654</v>
      </c>
      <c r="D18" s="8" t="s">
        <v>426</v>
      </c>
    </row>
    <row r="19" spans="1:4" ht="20.25">
      <c r="A19" s="8" t="s">
        <v>472</v>
      </c>
      <c r="B19" s="8" t="s">
        <v>339</v>
      </c>
      <c r="C19" s="8" t="s">
        <v>355</v>
      </c>
      <c r="D19" s="8" t="s">
        <v>424</v>
      </c>
    </row>
    <row r="20" spans="1:4" ht="20.25">
      <c r="A20" s="8" t="s">
        <v>473</v>
      </c>
      <c r="B20" s="8" t="s">
        <v>343</v>
      </c>
      <c r="C20" s="8" t="s">
        <v>356</v>
      </c>
      <c r="D20" s="8" t="s">
        <v>426</v>
      </c>
    </row>
    <row r="21" spans="1:4" ht="20.25">
      <c r="A21" s="8" t="s">
        <v>474</v>
      </c>
      <c r="B21" s="8" t="s">
        <v>345</v>
      </c>
      <c r="C21" s="8" t="s">
        <v>357</v>
      </c>
      <c r="D21" s="22" t="s">
        <v>425</v>
      </c>
    </row>
    <row r="22" spans="1:4" ht="20.25">
      <c r="A22" s="8" t="s">
        <v>475</v>
      </c>
      <c r="B22" s="8" t="s">
        <v>343</v>
      </c>
      <c r="C22" s="8" t="s">
        <v>358</v>
      </c>
      <c r="D22" s="22" t="s">
        <v>425</v>
      </c>
    </row>
    <row r="23" spans="1:4" ht="20.25">
      <c r="A23" s="8" t="s">
        <v>476</v>
      </c>
      <c r="B23" s="8" t="s">
        <v>345</v>
      </c>
      <c r="C23" s="8" t="s">
        <v>359</v>
      </c>
      <c r="D23" s="22" t="s">
        <v>425</v>
      </c>
    </row>
    <row r="24" spans="1:4" ht="20.25">
      <c r="A24" s="8" t="s">
        <v>480</v>
      </c>
      <c r="B24" s="8" t="s">
        <v>481</v>
      </c>
      <c r="C24" s="8" t="s">
        <v>479</v>
      </c>
      <c r="D24" s="22" t="s">
        <v>424</v>
      </c>
    </row>
  </sheetData>
  <sheetProtection/>
  <autoFilter ref="A1:D23"/>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AB220"/>
  <sheetViews>
    <sheetView zoomScalePageLayoutView="0" workbookViewId="0" topLeftCell="A100">
      <selection activeCell="C112" sqref="C112"/>
    </sheetView>
  </sheetViews>
  <sheetFormatPr defaultColWidth="9.140625" defaultRowHeight="15"/>
  <cols>
    <col min="1" max="1" width="13.140625" style="25" customWidth="1"/>
    <col min="2" max="2" width="36.421875" style="25" bestFit="1" customWidth="1"/>
    <col min="3" max="3" width="99.8515625" style="68" bestFit="1" customWidth="1"/>
    <col min="4" max="5" width="20.28125" style="63" customWidth="1"/>
    <col min="6" max="6" width="14.00390625" style="63" customWidth="1"/>
    <col min="7" max="7" width="22.421875" style="30" bestFit="1" customWidth="1"/>
    <col min="8" max="8" width="32.421875" style="30" customWidth="1"/>
    <col min="9" max="9" width="17.421875" style="30" hidden="1" customWidth="1"/>
    <col min="10" max="10" width="12.57421875" style="30" hidden="1" customWidth="1"/>
    <col min="11" max="11" width="11.8515625" style="30" customWidth="1"/>
    <col min="12" max="12" width="15.421875" style="30" customWidth="1"/>
    <col min="13" max="13" width="29.8515625" style="0" customWidth="1"/>
    <col min="14" max="15" width="20.57421875" style="30" customWidth="1"/>
    <col min="16" max="16" width="11.140625" style="30" customWidth="1"/>
    <col min="17" max="17" width="14.421875" style="30" bestFit="1" customWidth="1"/>
    <col min="18" max="19" width="14.421875" style="30" customWidth="1"/>
    <col min="20" max="20" width="11.8515625" style="30" bestFit="1" customWidth="1"/>
    <col min="21" max="21" width="12.57421875" style="30" bestFit="1" customWidth="1"/>
    <col min="22" max="22" width="21.57421875" style="30" customWidth="1"/>
    <col min="23" max="23" width="16.8515625" style="30" customWidth="1"/>
    <col min="24" max="24" width="19.421875" style="30" customWidth="1"/>
    <col min="25" max="25" width="18.00390625" style="30" customWidth="1"/>
    <col min="26" max="27" width="14.7109375" style="30" customWidth="1"/>
  </cols>
  <sheetData>
    <row r="1" spans="1:27" ht="22.5">
      <c r="A1" s="24" t="s">
        <v>68</v>
      </c>
      <c r="B1" s="24" t="s">
        <v>282</v>
      </c>
      <c r="C1" s="67" t="s">
        <v>30</v>
      </c>
      <c r="D1" s="26" t="s">
        <v>737</v>
      </c>
      <c r="E1" s="26" t="s">
        <v>738</v>
      </c>
      <c r="F1" s="26" t="s">
        <v>318</v>
      </c>
      <c r="G1" s="26" t="s">
        <v>285</v>
      </c>
      <c r="H1" s="26" t="s">
        <v>292</v>
      </c>
      <c r="I1" s="26" t="s">
        <v>286</v>
      </c>
      <c r="J1" s="27" t="s">
        <v>291</v>
      </c>
      <c r="K1" s="27" t="s">
        <v>289</v>
      </c>
      <c r="L1" s="27" t="s">
        <v>338</v>
      </c>
      <c r="N1" s="75" t="s">
        <v>392</v>
      </c>
      <c r="O1" s="75" t="s">
        <v>394</v>
      </c>
      <c r="P1" s="27" t="s">
        <v>390</v>
      </c>
      <c r="Q1" s="27" t="s">
        <v>381</v>
      </c>
      <c r="R1" s="27" t="s">
        <v>391</v>
      </c>
      <c r="S1" s="27" t="s">
        <v>421</v>
      </c>
      <c r="T1" s="27" t="s">
        <v>382</v>
      </c>
      <c r="U1" s="27" t="s">
        <v>383</v>
      </c>
      <c r="V1" s="27" t="s">
        <v>384</v>
      </c>
      <c r="W1" s="27" t="s">
        <v>386</v>
      </c>
      <c r="X1" s="27" t="s">
        <v>387</v>
      </c>
      <c r="Y1" s="27" t="s">
        <v>388</v>
      </c>
      <c r="Z1" s="27" t="s">
        <v>389</v>
      </c>
      <c r="AA1" s="27" t="s">
        <v>420</v>
      </c>
    </row>
    <row r="2" spans="1:27" s="147" customFormat="1" ht="15">
      <c r="A2" s="90" t="s">
        <v>686</v>
      </c>
      <c r="B2" s="137" t="s">
        <v>69</v>
      </c>
      <c r="C2" s="91" t="s">
        <v>659</v>
      </c>
      <c r="D2" s="92" t="s">
        <v>739</v>
      </c>
      <c r="E2" s="92" t="s">
        <v>366</v>
      </c>
      <c r="F2" s="92" t="s">
        <v>713</v>
      </c>
      <c r="G2" s="78" t="s">
        <v>744</v>
      </c>
      <c r="H2" s="78" t="s">
        <v>745</v>
      </c>
      <c r="I2" s="41"/>
      <c r="J2" s="41"/>
      <c r="K2" s="42" t="s">
        <v>290</v>
      </c>
      <c r="L2" s="59" t="s">
        <v>362</v>
      </c>
      <c r="M2" s="147" t="s">
        <v>310</v>
      </c>
      <c r="N2" s="76"/>
      <c r="O2" s="76" t="s">
        <v>409</v>
      </c>
      <c r="P2" s="30"/>
      <c r="Q2" s="30"/>
      <c r="R2" s="30"/>
      <c r="S2" s="30"/>
      <c r="T2" s="30"/>
      <c r="U2" s="30"/>
      <c r="V2" s="30"/>
      <c r="W2" s="30"/>
      <c r="X2" s="30"/>
      <c r="Y2" s="30"/>
      <c r="Z2" s="30"/>
      <c r="AA2" s="30"/>
    </row>
    <row r="3" spans="1:15" ht="15">
      <c r="A3" s="90" t="s">
        <v>70</v>
      </c>
      <c r="B3" s="90" t="s">
        <v>69</v>
      </c>
      <c r="C3" s="91" t="s">
        <v>688</v>
      </c>
      <c r="D3" s="92" t="s">
        <v>366</v>
      </c>
      <c r="E3" s="92" t="s">
        <v>367</v>
      </c>
      <c r="F3" s="92" t="s">
        <v>714</v>
      </c>
      <c r="G3" s="40" t="s">
        <v>37</v>
      </c>
      <c r="H3" s="40" t="s">
        <v>71</v>
      </c>
      <c r="I3" s="41"/>
      <c r="J3" s="41"/>
      <c r="K3" s="41" t="s">
        <v>290</v>
      </c>
      <c r="L3" s="58" t="s">
        <v>362</v>
      </c>
      <c r="N3" s="76">
        <v>10</v>
      </c>
      <c r="O3" s="76">
        <v>10</v>
      </c>
    </row>
    <row r="4" spans="1:15" ht="15">
      <c r="A4" s="90" t="s">
        <v>72</v>
      </c>
      <c r="B4" s="90" t="s">
        <v>69</v>
      </c>
      <c r="C4" s="91" t="s">
        <v>73</v>
      </c>
      <c r="D4" s="92" t="s">
        <v>366</v>
      </c>
      <c r="E4" s="92" t="s">
        <v>367</v>
      </c>
      <c r="F4" s="92" t="s">
        <v>712</v>
      </c>
      <c r="G4" s="40" t="s">
        <v>37</v>
      </c>
      <c r="H4" s="40" t="s">
        <v>71</v>
      </c>
      <c r="I4" s="41"/>
      <c r="J4" s="41"/>
      <c r="K4" s="70" t="s">
        <v>290</v>
      </c>
      <c r="L4" s="58" t="s">
        <v>362</v>
      </c>
      <c r="N4" s="76">
        <v>10</v>
      </c>
      <c r="O4" s="76">
        <v>10</v>
      </c>
    </row>
    <row r="5" spans="1:27" s="88" customFormat="1" ht="15">
      <c r="A5" s="90" t="s">
        <v>687</v>
      </c>
      <c r="B5" s="137" t="s">
        <v>69</v>
      </c>
      <c r="C5" s="146" t="s">
        <v>743</v>
      </c>
      <c r="D5" s="92" t="s">
        <v>366</v>
      </c>
      <c r="E5" s="92" t="s">
        <v>366</v>
      </c>
      <c r="F5" s="92" t="s">
        <v>713</v>
      </c>
      <c r="G5" s="78" t="s">
        <v>741</v>
      </c>
      <c r="H5" s="78" t="s">
        <v>86</v>
      </c>
      <c r="I5" s="41"/>
      <c r="J5" s="41"/>
      <c r="K5" s="42" t="s">
        <v>431</v>
      </c>
      <c r="L5" s="58" t="s">
        <v>362</v>
      </c>
      <c r="N5" s="76"/>
      <c r="O5" s="76"/>
      <c r="P5" s="30"/>
      <c r="Q5" s="30"/>
      <c r="R5" s="30"/>
      <c r="S5" s="30"/>
      <c r="T5" s="30"/>
      <c r="U5" s="30"/>
      <c r="V5" s="30"/>
      <c r="W5" s="30"/>
      <c r="X5" s="30"/>
      <c r="Y5" s="30"/>
      <c r="Z5" s="30"/>
      <c r="AA5" s="30"/>
    </row>
    <row r="6" spans="1:27" s="159" customFormat="1" ht="15">
      <c r="A6" s="90" t="s">
        <v>750</v>
      </c>
      <c r="B6" s="137" t="s">
        <v>69</v>
      </c>
      <c r="C6" s="146" t="s">
        <v>753</v>
      </c>
      <c r="D6" s="92" t="s">
        <v>739</v>
      </c>
      <c r="E6" s="92" t="s">
        <v>366</v>
      </c>
      <c r="F6" s="92" t="s">
        <v>713</v>
      </c>
      <c r="G6" s="160" t="s">
        <v>411</v>
      </c>
      <c r="H6" s="161" t="s">
        <v>412</v>
      </c>
      <c r="I6" s="157"/>
      <c r="J6" s="157"/>
      <c r="K6" s="157" t="s">
        <v>290</v>
      </c>
      <c r="L6" s="58" t="s">
        <v>362</v>
      </c>
      <c r="N6" s="157"/>
      <c r="O6" s="157"/>
      <c r="P6" s="158"/>
      <c r="Q6" s="158"/>
      <c r="R6" s="158"/>
      <c r="S6" s="158"/>
      <c r="T6" s="158"/>
      <c r="U6" s="158"/>
      <c r="V6" s="158"/>
      <c r="W6" s="158"/>
      <c r="X6" s="158"/>
      <c r="Y6" s="158"/>
      <c r="Z6" s="158"/>
      <c r="AA6" s="158"/>
    </row>
    <row r="7" spans="1:27" s="159" customFormat="1" ht="15">
      <c r="A7" s="90" t="s">
        <v>751</v>
      </c>
      <c r="B7" s="137" t="s">
        <v>69</v>
      </c>
      <c r="C7" s="146" t="s">
        <v>752</v>
      </c>
      <c r="D7" s="92" t="s">
        <v>366</v>
      </c>
      <c r="E7" s="92" t="s">
        <v>366</v>
      </c>
      <c r="F7" s="92" t="s">
        <v>713</v>
      </c>
      <c r="G7" s="78" t="s">
        <v>741</v>
      </c>
      <c r="H7" s="78" t="s">
        <v>86</v>
      </c>
      <c r="I7" s="157"/>
      <c r="J7" s="157"/>
      <c r="K7" s="157" t="s">
        <v>293</v>
      </c>
      <c r="L7" s="58" t="s">
        <v>362</v>
      </c>
      <c r="N7" s="157"/>
      <c r="O7" s="157"/>
      <c r="P7" s="158"/>
      <c r="Q7" s="158"/>
      <c r="R7" s="158"/>
      <c r="S7" s="158"/>
      <c r="T7" s="158"/>
      <c r="U7" s="158"/>
      <c r="V7" s="158"/>
      <c r="W7" s="158"/>
      <c r="X7" s="158"/>
      <c r="Y7" s="158"/>
      <c r="Z7" s="158"/>
      <c r="AA7" s="158"/>
    </row>
    <row r="8" spans="1:15" ht="15">
      <c r="A8" s="93" t="s">
        <v>74</v>
      </c>
      <c r="B8" s="93" t="s">
        <v>269</v>
      </c>
      <c r="C8" s="93" t="s">
        <v>75</v>
      </c>
      <c r="D8" s="92" t="s">
        <v>739</v>
      </c>
      <c r="E8" s="92" t="s">
        <v>367</v>
      </c>
      <c r="F8" s="92" t="s">
        <v>716</v>
      </c>
      <c r="G8" s="40" t="s">
        <v>76</v>
      </c>
      <c r="H8" s="40" t="s">
        <v>77</v>
      </c>
      <c r="I8" s="41"/>
      <c r="J8" s="41"/>
      <c r="K8" s="70" t="s">
        <v>290</v>
      </c>
      <c r="L8" s="58" t="s">
        <v>362</v>
      </c>
      <c r="N8" s="76" t="s">
        <v>393</v>
      </c>
      <c r="O8" s="76">
        <v>3</v>
      </c>
    </row>
    <row r="9" spans="1:23" ht="15">
      <c r="A9" s="93" t="s">
        <v>78</v>
      </c>
      <c r="B9" s="93" t="s">
        <v>269</v>
      </c>
      <c r="C9" s="93" t="s">
        <v>79</v>
      </c>
      <c r="D9" s="92" t="s">
        <v>366</v>
      </c>
      <c r="E9" s="92" t="s">
        <v>367</v>
      </c>
      <c r="F9" s="92" t="s">
        <v>716</v>
      </c>
      <c r="G9" s="40" t="s">
        <v>55</v>
      </c>
      <c r="H9" s="40" t="s">
        <v>80</v>
      </c>
      <c r="I9" s="41"/>
      <c r="J9" s="41"/>
      <c r="K9" s="70" t="s">
        <v>290</v>
      </c>
      <c r="L9" s="58" t="s">
        <v>362</v>
      </c>
      <c r="N9" s="76"/>
      <c r="O9" s="76">
        <v>3</v>
      </c>
      <c r="W9" s="30">
        <v>3</v>
      </c>
    </row>
    <row r="10" spans="1:22" ht="15">
      <c r="A10" s="93" t="s">
        <v>81</v>
      </c>
      <c r="B10" s="93" t="s">
        <v>269</v>
      </c>
      <c r="C10" s="93" t="s">
        <v>82</v>
      </c>
      <c r="D10" s="92" t="s">
        <v>366</v>
      </c>
      <c r="E10" s="92" t="s">
        <v>367</v>
      </c>
      <c r="F10" s="92" t="s">
        <v>716</v>
      </c>
      <c r="G10" s="40" t="s">
        <v>57</v>
      </c>
      <c r="H10" s="40" t="s">
        <v>83</v>
      </c>
      <c r="I10" s="41"/>
      <c r="J10" s="41"/>
      <c r="K10" s="70" t="s">
        <v>290</v>
      </c>
      <c r="L10" s="58" t="s">
        <v>362</v>
      </c>
      <c r="N10" s="76"/>
      <c r="O10" s="76" t="s">
        <v>385</v>
      </c>
      <c r="P10" s="30" t="s">
        <v>385</v>
      </c>
      <c r="R10" s="30" t="s">
        <v>385</v>
      </c>
      <c r="T10" s="30">
        <v>1</v>
      </c>
      <c r="U10" s="30" t="s">
        <v>385</v>
      </c>
      <c r="V10" s="30" t="s">
        <v>385</v>
      </c>
    </row>
    <row r="11" spans="1:22" ht="15">
      <c r="A11" s="93" t="s">
        <v>84</v>
      </c>
      <c r="B11" s="93" t="s">
        <v>269</v>
      </c>
      <c r="C11" s="93" t="s">
        <v>85</v>
      </c>
      <c r="D11" s="92" t="s">
        <v>366</v>
      </c>
      <c r="E11" s="92" t="s">
        <v>366</v>
      </c>
      <c r="F11" s="92" t="s">
        <v>716</v>
      </c>
      <c r="G11" s="73" t="s">
        <v>53</v>
      </c>
      <c r="H11" s="40" t="s">
        <v>419</v>
      </c>
      <c r="I11" s="41"/>
      <c r="J11" s="41"/>
      <c r="K11" s="78" t="s">
        <v>293</v>
      </c>
      <c r="L11" s="58" t="s">
        <v>362</v>
      </c>
      <c r="N11" s="76"/>
      <c r="O11" s="76" t="s">
        <v>385</v>
      </c>
      <c r="P11" s="30" t="s">
        <v>385</v>
      </c>
      <c r="R11" s="30" t="s">
        <v>385</v>
      </c>
      <c r="T11" s="30">
        <v>1</v>
      </c>
      <c r="U11" s="30" t="s">
        <v>385</v>
      </c>
      <c r="V11" s="30" t="s">
        <v>385</v>
      </c>
    </row>
    <row r="12" spans="1:22" ht="15">
      <c r="A12" s="90" t="s">
        <v>87</v>
      </c>
      <c r="B12" s="93" t="s">
        <v>269</v>
      </c>
      <c r="C12" s="91" t="s">
        <v>88</v>
      </c>
      <c r="D12" s="92" t="s">
        <v>366</v>
      </c>
      <c r="E12" s="92" t="s">
        <v>367</v>
      </c>
      <c r="F12" s="92" t="s">
        <v>715</v>
      </c>
      <c r="G12" s="42"/>
      <c r="H12" s="40" t="s">
        <v>419</v>
      </c>
      <c r="I12" s="41"/>
      <c r="J12" s="41"/>
      <c r="K12" s="78" t="s">
        <v>293</v>
      </c>
      <c r="L12" s="58">
        <v>1</v>
      </c>
      <c r="N12" s="76"/>
      <c r="O12" s="76" t="s">
        <v>385</v>
      </c>
      <c r="P12" s="30" t="s">
        <v>385</v>
      </c>
      <c r="R12" s="30" t="s">
        <v>385</v>
      </c>
      <c r="T12" s="30">
        <v>1</v>
      </c>
      <c r="U12" s="30" t="s">
        <v>385</v>
      </c>
      <c r="V12" s="30" t="s">
        <v>385</v>
      </c>
    </row>
    <row r="13" spans="1:27" s="88" customFormat="1" ht="15">
      <c r="A13" s="138" t="s">
        <v>689</v>
      </c>
      <c r="B13" s="139" t="s">
        <v>269</v>
      </c>
      <c r="C13" s="155" t="s">
        <v>692</v>
      </c>
      <c r="D13" s="92" t="s">
        <v>366</v>
      </c>
      <c r="E13" s="92" t="s">
        <v>366</v>
      </c>
      <c r="F13" s="92" t="s">
        <v>713</v>
      </c>
      <c r="G13" s="40" t="s">
        <v>53</v>
      </c>
      <c r="H13" s="40" t="s">
        <v>419</v>
      </c>
      <c r="I13" s="41"/>
      <c r="J13" s="41"/>
      <c r="K13" s="70" t="s">
        <v>290</v>
      </c>
      <c r="L13" s="58">
        <v>4</v>
      </c>
      <c r="N13" s="76"/>
      <c r="O13" s="76" t="s">
        <v>385</v>
      </c>
      <c r="P13" s="30" t="s">
        <v>385</v>
      </c>
      <c r="Q13" s="30"/>
      <c r="R13" s="30" t="s">
        <v>385</v>
      </c>
      <c r="S13" s="30"/>
      <c r="T13" s="30">
        <v>1</v>
      </c>
      <c r="U13" s="30" t="s">
        <v>385</v>
      </c>
      <c r="V13" s="30" t="s">
        <v>385</v>
      </c>
      <c r="W13" s="30"/>
      <c r="X13" s="30"/>
      <c r="Y13" s="30"/>
      <c r="Z13" s="30"/>
      <c r="AA13" s="30"/>
    </row>
    <row r="14" spans="1:27" s="88" customFormat="1" ht="15">
      <c r="A14" s="138" t="s">
        <v>690</v>
      </c>
      <c r="B14" s="139" t="s">
        <v>269</v>
      </c>
      <c r="C14" s="155" t="s">
        <v>691</v>
      </c>
      <c r="D14" s="92" t="s">
        <v>367</v>
      </c>
      <c r="E14" s="92" t="s">
        <v>367</v>
      </c>
      <c r="F14" s="92" t="s">
        <v>713</v>
      </c>
      <c r="G14" s="40" t="s">
        <v>53</v>
      </c>
      <c r="H14" s="40" t="s">
        <v>419</v>
      </c>
      <c r="I14" s="41"/>
      <c r="J14" s="41"/>
      <c r="K14" s="70" t="s">
        <v>290</v>
      </c>
      <c r="L14" s="58">
        <v>4</v>
      </c>
      <c r="N14" s="76"/>
      <c r="O14" s="76" t="s">
        <v>385</v>
      </c>
      <c r="P14" s="30" t="s">
        <v>385</v>
      </c>
      <c r="Q14" s="30"/>
      <c r="R14" s="30" t="s">
        <v>385</v>
      </c>
      <c r="S14" s="30"/>
      <c r="T14" s="30">
        <v>1</v>
      </c>
      <c r="U14" s="30" t="s">
        <v>385</v>
      </c>
      <c r="V14" s="30" t="s">
        <v>385</v>
      </c>
      <c r="W14" s="30"/>
      <c r="X14" s="30"/>
      <c r="Y14" s="30"/>
      <c r="Z14" s="30"/>
      <c r="AA14" s="30"/>
    </row>
    <row r="15" spans="1:27" s="88" customFormat="1" ht="15">
      <c r="A15" s="138" t="s">
        <v>693</v>
      </c>
      <c r="B15" s="139" t="s">
        <v>269</v>
      </c>
      <c r="C15" s="155" t="s">
        <v>696</v>
      </c>
      <c r="D15" s="92" t="s">
        <v>366</v>
      </c>
      <c r="E15" s="92" t="s">
        <v>366</v>
      </c>
      <c r="F15" s="92" t="s">
        <v>713</v>
      </c>
      <c r="G15" s="40" t="s">
        <v>53</v>
      </c>
      <c r="H15" s="40" t="s">
        <v>419</v>
      </c>
      <c r="I15" s="41"/>
      <c r="J15" s="41"/>
      <c r="K15" s="70" t="s">
        <v>290</v>
      </c>
      <c r="L15" s="58">
        <v>7</v>
      </c>
      <c r="N15" s="76"/>
      <c r="O15" s="76" t="s">
        <v>385</v>
      </c>
      <c r="P15" s="30" t="s">
        <v>385</v>
      </c>
      <c r="Q15" s="30"/>
      <c r="R15" s="30" t="s">
        <v>385</v>
      </c>
      <c r="S15" s="30"/>
      <c r="T15" s="30">
        <v>1</v>
      </c>
      <c r="U15" s="30" t="s">
        <v>385</v>
      </c>
      <c r="V15" s="30" t="s">
        <v>385</v>
      </c>
      <c r="W15" s="30"/>
      <c r="X15" s="30"/>
      <c r="Y15" s="30"/>
      <c r="Z15" s="30"/>
      <c r="AA15" s="30"/>
    </row>
    <row r="16" spans="1:27" s="88" customFormat="1" ht="15">
      <c r="A16" s="138" t="s">
        <v>694</v>
      </c>
      <c r="B16" s="139" t="s">
        <v>269</v>
      </c>
      <c r="C16" s="155" t="s">
        <v>697</v>
      </c>
      <c r="D16" s="92" t="s">
        <v>367</v>
      </c>
      <c r="E16" s="92" t="s">
        <v>367</v>
      </c>
      <c r="F16" s="92" t="s">
        <v>713</v>
      </c>
      <c r="G16" s="40" t="s">
        <v>53</v>
      </c>
      <c r="H16" s="40" t="s">
        <v>419</v>
      </c>
      <c r="I16" s="41"/>
      <c r="J16" s="41"/>
      <c r="K16" s="70" t="s">
        <v>290</v>
      </c>
      <c r="L16" s="58">
        <v>7</v>
      </c>
      <c r="N16" s="76"/>
      <c r="O16" s="76" t="s">
        <v>385</v>
      </c>
      <c r="P16" s="30" t="s">
        <v>385</v>
      </c>
      <c r="Q16" s="30"/>
      <c r="R16" s="30" t="s">
        <v>385</v>
      </c>
      <c r="S16" s="30"/>
      <c r="T16" s="30">
        <v>1</v>
      </c>
      <c r="U16" s="30" t="s">
        <v>385</v>
      </c>
      <c r="V16" s="30" t="s">
        <v>385</v>
      </c>
      <c r="W16" s="30"/>
      <c r="X16" s="30"/>
      <c r="Y16" s="30"/>
      <c r="Z16" s="30"/>
      <c r="AA16" s="30"/>
    </row>
    <row r="17" spans="1:27" s="88" customFormat="1" ht="15">
      <c r="A17" s="95" t="s">
        <v>695</v>
      </c>
      <c r="B17" s="139" t="s">
        <v>269</v>
      </c>
      <c r="C17" s="93" t="s">
        <v>497</v>
      </c>
      <c r="D17" s="92" t="s">
        <v>366</v>
      </c>
      <c r="E17" s="92" t="s">
        <v>367</v>
      </c>
      <c r="F17" s="92" t="s">
        <v>713</v>
      </c>
      <c r="G17" s="40" t="s">
        <v>51</v>
      </c>
      <c r="H17" s="40" t="s">
        <v>90</v>
      </c>
      <c r="I17" s="41"/>
      <c r="J17" s="41"/>
      <c r="K17" s="70" t="s">
        <v>290</v>
      </c>
      <c r="L17" s="58">
        <v>8</v>
      </c>
      <c r="N17" s="76"/>
      <c r="O17" s="76" t="s">
        <v>385</v>
      </c>
      <c r="P17" s="30" t="s">
        <v>385</v>
      </c>
      <c r="Q17" s="30"/>
      <c r="R17" s="30" t="s">
        <v>385</v>
      </c>
      <c r="S17" s="30"/>
      <c r="T17" s="30">
        <v>1</v>
      </c>
      <c r="U17" s="30" t="s">
        <v>385</v>
      </c>
      <c r="V17" s="30" t="s">
        <v>385</v>
      </c>
      <c r="W17" s="30"/>
      <c r="X17" s="30"/>
      <c r="Y17" s="30"/>
      <c r="Z17" s="30"/>
      <c r="AA17" s="30"/>
    </row>
    <row r="18" spans="1:21" ht="15">
      <c r="A18" s="95" t="s">
        <v>618</v>
      </c>
      <c r="B18" s="95" t="s">
        <v>270</v>
      </c>
      <c r="C18" s="93" t="s">
        <v>376</v>
      </c>
      <c r="D18" s="140" t="s">
        <v>366</v>
      </c>
      <c r="E18" s="140" t="s">
        <v>367</v>
      </c>
      <c r="F18" s="92" t="s">
        <v>713</v>
      </c>
      <c r="G18" s="40" t="s">
        <v>43</v>
      </c>
      <c r="H18" s="40" t="s">
        <v>89</v>
      </c>
      <c r="I18" s="41"/>
      <c r="J18" s="41"/>
      <c r="K18" s="70" t="s">
        <v>290</v>
      </c>
      <c r="L18" s="58" t="s">
        <v>362</v>
      </c>
      <c r="M18" s="74"/>
      <c r="N18" s="76"/>
      <c r="O18" s="76" t="s">
        <v>385</v>
      </c>
      <c r="P18" s="30" t="s">
        <v>385</v>
      </c>
      <c r="Q18" s="30" t="s">
        <v>385</v>
      </c>
      <c r="R18" s="30" t="s">
        <v>385</v>
      </c>
      <c r="S18" s="74"/>
      <c r="T18" s="30">
        <v>1</v>
      </c>
      <c r="U18" s="30" t="s">
        <v>385</v>
      </c>
    </row>
    <row r="19" spans="1:21" ht="15">
      <c r="A19" s="96" t="s">
        <v>617</v>
      </c>
      <c r="B19" s="95" t="s">
        <v>270</v>
      </c>
      <c r="C19" s="97" t="s">
        <v>377</v>
      </c>
      <c r="D19" s="92" t="s">
        <v>366</v>
      </c>
      <c r="E19" s="92" t="s">
        <v>367</v>
      </c>
      <c r="F19" s="92" t="s">
        <v>713</v>
      </c>
      <c r="G19" s="40" t="s">
        <v>43</v>
      </c>
      <c r="H19" s="40" t="s">
        <v>89</v>
      </c>
      <c r="I19" s="41"/>
      <c r="J19" s="41"/>
      <c r="K19" s="70" t="s">
        <v>290</v>
      </c>
      <c r="L19" s="58" t="s">
        <v>362</v>
      </c>
      <c r="N19" s="76"/>
      <c r="O19" s="76" t="s">
        <v>385</v>
      </c>
      <c r="P19" s="30" t="s">
        <v>385</v>
      </c>
      <c r="Q19" s="30" t="s">
        <v>385</v>
      </c>
      <c r="R19" s="30" t="s">
        <v>385</v>
      </c>
      <c r="S19" s="74"/>
      <c r="T19" s="30">
        <v>1</v>
      </c>
      <c r="U19" s="30" t="s">
        <v>385</v>
      </c>
    </row>
    <row r="20" spans="1:21" ht="15">
      <c r="A20" s="96" t="s">
        <v>91</v>
      </c>
      <c r="B20" s="95" t="s">
        <v>270</v>
      </c>
      <c r="C20" s="97" t="s">
        <v>92</v>
      </c>
      <c r="D20" s="92" t="s">
        <v>366</v>
      </c>
      <c r="E20" s="92" t="s">
        <v>367</v>
      </c>
      <c r="F20" s="92" t="s">
        <v>712</v>
      </c>
      <c r="G20" s="40" t="s">
        <v>43</v>
      </c>
      <c r="H20" s="40" t="s">
        <v>89</v>
      </c>
      <c r="I20" s="41"/>
      <c r="J20" s="41"/>
      <c r="K20" s="70" t="s">
        <v>290</v>
      </c>
      <c r="L20" s="58" t="s">
        <v>362</v>
      </c>
      <c r="N20" s="76"/>
      <c r="O20" s="76" t="s">
        <v>385</v>
      </c>
      <c r="P20" s="30" t="s">
        <v>385</v>
      </c>
      <c r="Q20" s="30" t="s">
        <v>385</v>
      </c>
      <c r="R20" s="30" t="s">
        <v>385</v>
      </c>
      <c r="S20" s="74"/>
      <c r="T20" s="30">
        <v>1</v>
      </c>
      <c r="U20" s="30" t="s">
        <v>385</v>
      </c>
    </row>
    <row r="21" spans="1:21" ht="15">
      <c r="A21" s="96" t="s">
        <v>616</v>
      </c>
      <c r="B21" s="95" t="s">
        <v>270</v>
      </c>
      <c r="C21" s="141" t="s">
        <v>660</v>
      </c>
      <c r="D21" s="92" t="s">
        <v>611</v>
      </c>
      <c r="E21" s="92" t="s">
        <v>367</v>
      </c>
      <c r="F21" s="92" t="s">
        <v>713</v>
      </c>
      <c r="G21" s="78" t="s">
        <v>40</v>
      </c>
      <c r="H21" s="78" t="s">
        <v>746</v>
      </c>
      <c r="I21" s="41"/>
      <c r="J21" s="41"/>
      <c r="K21" s="70" t="s">
        <v>290</v>
      </c>
      <c r="L21" s="58" t="s">
        <v>362</v>
      </c>
      <c r="N21" s="76"/>
      <c r="O21" s="76" t="s">
        <v>385</v>
      </c>
      <c r="P21" s="30" t="s">
        <v>385</v>
      </c>
      <c r="Q21" s="30" t="s">
        <v>385</v>
      </c>
      <c r="R21" s="30" t="s">
        <v>385</v>
      </c>
      <c r="S21" s="74"/>
      <c r="T21" s="30">
        <v>1</v>
      </c>
      <c r="U21" s="30" t="s">
        <v>385</v>
      </c>
    </row>
    <row r="22" spans="1:21" ht="15">
      <c r="A22" s="96" t="s">
        <v>615</v>
      </c>
      <c r="B22" s="95" t="s">
        <v>270</v>
      </c>
      <c r="C22" s="97" t="s">
        <v>378</v>
      </c>
      <c r="D22" s="92" t="s">
        <v>611</v>
      </c>
      <c r="E22" s="92" t="s">
        <v>367</v>
      </c>
      <c r="F22" s="92" t="s">
        <v>714</v>
      </c>
      <c r="G22" s="40" t="s">
        <v>43</v>
      </c>
      <c r="H22" s="40" t="s">
        <v>89</v>
      </c>
      <c r="I22" s="41"/>
      <c r="J22" s="41"/>
      <c r="K22" s="70" t="s">
        <v>290</v>
      </c>
      <c r="L22" s="58" t="s">
        <v>362</v>
      </c>
      <c r="N22" s="76"/>
      <c r="O22" s="76" t="s">
        <v>385</v>
      </c>
      <c r="P22" s="30" t="s">
        <v>385</v>
      </c>
      <c r="Q22" s="30" t="s">
        <v>385</v>
      </c>
      <c r="R22" s="30" t="s">
        <v>385</v>
      </c>
      <c r="S22" s="74"/>
      <c r="T22" s="30">
        <v>1</v>
      </c>
      <c r="U22" s="30" t="s">
        <v>385</v>
      </c>
    </row>
    <row r="23" spans="1:21" ht="15">
      <c r="A23" s="90" t="s">
        <v>614</v>
      </c>
      <c r="B23" s="95" t="s">
        <v>270</v>
      </c>
      <c r="C23" s="98" t="s">
        <v>498</v>
      </c>
      <c r="D23" s="92" t="s">
        <v>367</v>
      </c>
      <c r="E23" s="92" t="s">
        <v>367</v>
      </c>
      <c r="F23" s="92" t="s">
        <v>714</v>
      </c>
      <c r="G23" s="40" t="s">
        <v>43</v>
      </c>
      <c r="H23" s="40" t="s">
        <v>89</v>
      </c>
      <c r="I23" s="41"/>
      <c r="J23" s="41"/>
      <c r="K23" s="70" t="s">
        <v>290</v>
      </c>
      <c r="L23" s="58" t="s">
        <v>362</v>
      </c>
      <c r="M23" s="74"/>
      <c r="N23" s="76"/>
      <c r="O23" s="76" t="s">
        <v>385</v>
      </c>
      <c r="P23" s="30" t="s">
        <v>385</v>
      </c>
      <c r="Q23" s="30" t="s">
        <v>385</v>
      </c>
      <c r="R23" s="30" t="s">
        <v>385</v>
      </c>
      <c r="S23" s="74"/>
      <c r="T23" s="30">
        <v>1</v>
      </c>
      <c r="U23" s="30" t="s">
        <v>385</v>
      </c>
    </row>
    <row r="24" spans="1:22" ht="15">
      <c r="A24" s="95" t="s">
        <v>499</v>
      </c>
      <c r="B24" s="95" t="s">
        <v>270</v>
      </c>
      <c r="C24" s="93" t="s">
        <v>503</v>
      </c>
      <c r="D24" s="92" t="s">
        <v>505</v>
      </c>
      <c r="E24" s="92" t="s">
        <v>739</v>
      </c>
      <c r="F24" s="92" t="s">
        <v>713</v>
      </c>
      <c r="G24" s="78" t="s">
        <v>741</v>
      </c>
      <c r="H24" s="78" t="s">
        <v>86</v>
      </c>
      <c r="I24" s="41"/>
      <c r="J24" s="41"/>
      <c r="K24" s="70" t="s">
        <v>290</v>
      </c>
      <c r="L24" s="58" t="s">
        <v>362</v>
      </c>
      <c r="M24" s="74" t="s">
        <v>380</v>
      </c>
      <c r="N24" s="76"/>
      <c r="O24" s="76" t="s">
        <v>385</v>
      </c>
      <c r="P24" s="30" t="s">
        <v>385</v>
      </c>
      <c r="Q24" s="30" t="s">
        <v>385</v>
      </c>
      <c r="S24" s="30" t="s">
        <v>385</v>
      </c>
      <c r="T24" s="30">
        <v>3</v>
      </c>
      <c r="U24" s="30" t="s">
        <v>385</v>
      </c>
      <c r="V24" s="30" t="s">
        <v>385</v>
      </c>
    </row>
    <row r="25" spans="1:22" ht="15">
      <c r="A25" s="96" t="s">
        <v>500</v>
      </c>
      <c r="B25" s="95" t="s">
        <v>270</v>
      </c>
      <c r="C25" s="97" t="s">
        <v>504</v>
      </c>
      <c r="D25" s="92" t="s">
        <v>505</v>
      </c>
      <c r="E25" s="92" t="s">
        <v>739</v>
      </c>
      <c r="F25" s="92" t="s">
        <v>713</v>
      </c>
      <c r="G25" s="78" t="s">
        <v>741</v>
      </c>
      <c r="H25" s="78" t="s">
        <v>86</v>
      </c>
      <c r="I25" s="41"/>
      <c r="J25" s="41"/>
      <c r="K25" s="70" t="s">
        <v>290</v>
      </c>
      <c r="L25" s="58" t="s">
        <v>362</v>
      </c>
      <c r="M25" s="74" t="s">
        <v>380</v>
      </c>
      <c r="N25" s="76"/>
      <c r="O25" s="76" t="s">
        <v>385</v>
      </c>
      <c r="P25" s="30" t="s">
        <v>385</v>
      </c>
      <c r="Q25" s="30" t="s">
        <v>385</v>
      </c>
      <c r="S25" s="30" t="s">
        <v>385</v>
      </c>
      <c r="T25" s="30">
        <v>3</v>
      </c>
      <c r="U25" s="30" t="s">
        <v>385</v>
      </c>
      <c r="V25" s="30" t="s">
        <v>385</v>
      </c>
    </row>
    <row r="26" spans="1:22" ht="15">
      <c r="A26" s="96" t="s">
        <v>501</v>
      </c>
      <c r="B26" s="95" t="s">
        <v>270</v>
      </c>
      <c r="C26" s="139" t="s">
        <v>661</v>
      </c>
      <c r="D26" s="92" t="s">
        <v>367</v>
      </c>
      <c r="E26" s="92" t="s">
        <v>739</v>
      </c>
      <c r="F26" s="92" t="s">
        <v>713</v>
      </c>
      <c r="G26" s="78" t="s">
        <v>741</v>
      </c>
      <c r="H26" s="78" t="s">
        <v>86</v>
      </c>
      <c r="I26" s="41"/>
      <c r="J26" s="41"/>
      <c r="K26" s="70" t="s">
        <v>290</v>
      </c>
      <c r="L26" s="58" t="s">
        <v>362</v>
      </c>
      <c r="M26" s="74" t="s">
        <v>380</v>
      </c>
      <c r="N26" s="76"/>
      <c r="O26" s="76" t="s">
        <v>385</v>
      </c>
      <c r="P26" s="30" t="s">
        <v>385</v>
      </c>
      <c r="Q26" s="30" t="s">
        <v>385</v>
      </c>
      <c r="S26" s="30" t="s">
        <v>385</v>
      </c>
      <c r="T26" s="30">
        <v>3</v>
      </c>
      <c r="U26" s="30" t="s">
        <v>385</v>
      </c>
      <c r="V26" s="30" t="s">
        <v>385</v>
      </c>
    </row>
    <row r="27" spans="1:22" ht="15">
      <c r="A27" s="96" t="s">
        <v>502</v>
      </c>
      <c r="B27" s="95" t="s">
        <v>270</v>
      </c>
      <c r="C27" s="93" t="s">
        <v>652</v>
      </c>
      <c r="D27" s="92" t="s">
        <v>611</v>
      </c>
      <c r="E27" s="92" t="s">
        <v>739</v>
      </c>
      <c r="F27" s="92" t="s">
        <v>714</v>
      </c>
      <c r="G27" s="78" t="s">
        <v>741</v>
      </c>
      <c r="H27" s="78" t="s">
        <v>86</v>
      </c>
      <c r="I27" s="41"/>
      <c r="J27" s="41"/>
      <c r="K27" s="70" t="s">
        <v>290</v>
      </c>
      <c r="L27" s="58" t="s">
        <v>362</v>
      </c>
      <c r="M27" s="74" t="s">
        <v>380</v>
      </c>
      <c r="N27" s="76"/>
      <c r="O27" s="76" t="s">
        <v>385</v>
      </c>
      <c r="P27" s="30" t="s">
        <v>385</v>
      </c>
      <c r="Q27" s="30" t="s">
        <v>385</v>
      </c>
      <c r="S27" s="30" t="s">
        <v>385</v>
      </c>
      <c r="T27" s="30">
        <v>3</v>
      </c>
      <c r="U27" s="30" t="s">
        <v>385</v>
      </c>
      <c r="V27" s="30" t="s">
        <v>385</v>
      </c>
    </row>
    <row r="28" spans="1:21" ht="15">
      <c r="A28" s="99" t="s">
        <v>613</v>
      </c>
      <c r="B28" s="95" t="s">
        <v>270</v>
      </c>
      <c r="C28" s="93" t="s">
        <v>379</v>
      </c>
      <c r="D28" s="92" t="s">
        <v>366</v>
      </c>
      <c r="E28" s="92" t="s">
        <v>367</v>
      </c>
      <c r="F28" s="92" t="s">
        <v>713</v>
      </c>
      <c r="G28" s="40" t="s">
        <v>43</v>
      </c>
      <c r="H28" s="40" t="s">
        <v>89</v>
      </c>
      <c r="I28" s="41"/>
      <c r="J28" s="41"/>
      <c r="K28" s="70" t="s">
        <v>290</v>
      </c>
      <c r="L28" s="58" t="s">
        <v>362</v>
      </c>
      <c r="M28" s="74"/>
      <c r="N28" s="76"/>
      <c r="O28" s="76" t="s">
        <v>385</v>
      </c>
      <c r="P28" s="30" t="s">
        <v>385</v>
      </c>
      <c r="Q28" s="30" t="s">
        <v>385</v>
      </c>
      <c r="R28" s="30" t="s">
        <v>385</v>
      </c>
      <c r="S28" s="74"/>
      <c r="T28" s="30">
        <v>1</v>
      </c>
      <c r="U28" s="30" t="s">
        <v>385</v>
      </c>
    </row>
    <row r="29" spans="1:21" ht="15">
      <c r="A29" s="95" t="s">
        <v>612</v>
      </c>
      <c r="B29" s="95" t="s">
        <v>270</v>
      </c>
      <c r="C29" s="100" t="s">
        <v>506</v>
      </c>
      <c r="D29" s="92" t="s">
        <v>367</v>
      </c>
      <c r="E29" s="92" t="s">
        <v>367</v>
      </c>
      <c r="F29" s="92" t="s">
        <v>714</v>
      </c>
      <c r="G29" s="40" t="s">
        <v>43</v>
      </c>
      <c r="H29" s="40" t="s">
        <v>89</v>
      </c>
      <c r="I29" s="41"/>
      <c r="J29" s="41"/>
      <c r="K29" s="41" t="s">
        <v>290</v>
      </c>
      <c r="L29" s="58" t="s">
        <v>362</v>
      </c>
      <c r="N29" s="76"/>
      <c r="O29" s="76" t="s">
        <v>385</v>
      </c>
      <c r="P29" s="30" t="s">
        <v>385</v>
      </c>
      <c r="Q29" s="30" t="s">
        <v>385</v>
      </c>
      <c r="R29" s="30" t="s">
        <v>385</v>
      </c>
      <c r="S29" s="74"/>
      <c r="T29" s="30">
        <v>1</v>
      </c>
      <c r="U29" s="30" t="s">
        <v>385</v>
      </c>
    </row>
    <row r="30" spans="1:22" ht="15">
      <c r="A30" s="95" t="s">
        <v>507</v>
      </c>
      <c r="B30" s="95" t="s">
        <v>270</v>
      </c>
      <c r="C30" s="100" t="s">
        <v>508</v>
      </c>
      <c r="D30" s="92" t="s">
        <v>367</v>
      </c>
      <c r="E30" s="92" t="s">
        <v>739</v>
      </c>
      <c r="F30" s="92" t="s">
        <v>714</v>
      </c>
      <c r="G30" s="78" t="s">
        <v>741</v>
      </c>
      <c r="H30" s="78" t="s">
        <v>86</v>
      </c>
      <c r="I30" s="41"/>
      <c r="J30" s="41"/>
      <c r="K30" s="70" t="s">
        <v>290</v>
      </c>
      <c r="L30" s="58" t="s">
        <v>362</v>
      </c>
      <c r="M30" s="74" t="s">
        <v>380</v>
      </c>
      <c r="N30" s="76"/>
      <c r="O30" s="76" t="s">
        <v>385</v>
      </c>
      <c r="P30" s="30" t="s">
        <v>385</v>
      </c>
      <c r="Q30" s="30" t="s">
        <v>385</v>
      </c>
      <c r="S30" s="30" t="s">
        <v>385</v>
      </c>
      <c r="T30" s="30">
        <v>3</v>
      </c>
      <c r="U30" s="30" t="s">
        <v>385</v>
      </c>
      <c r="V30" s="30" t="s">
        <v>385</v>
      </c>
    </row>
    <row r="31" spans="1:27" s="88" customFormat="1" ht="15">
      <c r="A31" s="96" t="s">
        <v>698</v>
      </c>
      <c r="B31" s="142" t="s">
        <v>270</v>
      </c>
      <c r="C31" s="143" t="s">
        <v>660</v>
      </c>
      <c r="D31" s="92" t="s">
        <v>611</v>
      </c>
      <c r="E31" s="92" t="s">
        <v>367</v>
      </c>
      <c r="F31" s="92" t="s">
        <v>713</v>
      </c>
      <c r="G31" s="40" t="s">
        <v>43</v>
      </c>
      <c r="H31" s="40" t="s">
        <v>89</v>
      </c>
      <c r="I31" s="41"/>
      <c r="J31" s="41"/>
      <c r="K31" s="70" t="s">
        <v>290</v>
      </c>
      <c r="L31" s="58" t="s">
        <v>362</v>
      </c>
      <c r="N31" s="76"/>
      <c r="O31" s="76" t="s">
        <v>385</v>
      </c>
      <c r="P31" s="30" t="s">
        <v>385</v>
      </c>
      <c r="Q31" s="30" t="s">
        <v>385</v>
      </c>
      <c r="R31" s="30" t="s">
        <v>385</v>
      </c>
      <c r="S31" s="74"/>
      <c r="T31" s="30">
        <v>1</v>
      </c>
      <c r="U31" s="30" t="s">
        <v>385</v>
      </c>
      <c r="V31" s="30"/>
      <c r="W31" s="30"/>
      <c r="X31" s="30"/>
      <c r="Y31" s="30"/>
      <c r="Z31" s="30"/>
      <c r="AA31" s="30"/>
    </row>
    <row r="32" spans="1:27" s="88" customFormat="1" ht="15">
      <c r="A32" s="96" t="s">
        <v>699</v>
      </c>
      <c r="B32" s="142" t="s">
        <v>270</v>
      </c>
      <c r="C32" s="144" t="s">
        <v>661</v>
      </c>
      <c r="D32" s="92" t="s">
        <v>367</v>
      </c>
      <c r="E32" s="92" t="s">
        <v>739</v>
      </c>
      <c r="F32" s="92" t="s">
        <v>713</v>
      </c>
      <c r="G32" s="78" t="s">
        <v>741</v>
      </c>
      <c r="H32" s="78" t="s">
        <v>86</v>
      </c>
      <c r="I32" s="41"/>
      <c r="J32" s="41"/>
      <c r="K32" s="70" t="s">
        <v>290</v>
      </c>
      <c r="L32" s="58" t="s">
        <v>362</v>
      </c>
      <c r="M32" s="74" t="s">
        <v>380</v>
      </c>
      <c r="N32" s="76"/>
      <c r="O32" s="76" t="s">
        <v>385</v>
      </c>
      <c r="P32" s="30" t="s">
        <v>385</v>
      </c>
      <c r="Q32" s="30" t="s">
        <v>385</v>
      </c>
      <c r="R32" s="30"/>
      <c r="S32" s="30" t="s">
        <v>385</v>
      </c>
      <c r="T32" s="30">
        <v>3</v>
      </c>
      <c r="U32" s="30" t="s">
        <v>385</v>
      </c>
      <c r="V32" s="30" t="s">
        <v>385</v>
      </c>
      <c r="W32" s="30"/>
      <c r="X32" s="30"/>
      <c r="Y32" s="30"/>
      <c r="Z32" s="30"/>
      <c r="AA32" s="30"/>
    </row>
    <row r="33" spans="1:27" s="88" customFormat="1" ht="15">
      <c r="A33" s="96" t="s">
        <v>700</v>
      </c>
      <c r="B33" s="142" t="s">
        <v>270</v>
      </c>
      <c r="C33" s="145" t="s">
        <v>662</v>
      </c>
      <c r="D33" s="92" t="s">
        <v>367</v>
      </c>
      <c r="E33" s="92" t="s">
        <v>367</v>
      </c>
      <c r="F33" s="92" t="s">
        <v>715</v>
      </c>
      <c r="G33" s="42"/>
      <c r="H33" s="78" t="s">
        <v>86</v>
      </c>
      <c r="I33" s="41"/>
      <c r="J33" s="41"/>
      <c r="K33" s="70" t="s">
        <v>293</v>
      </c>
      <c r="L33" s="58" t="s">
        <v>362</v>
      </c>
      <c r="M33" s="74"/>
      <c r="N33" s="76"/>
      <c r="O33" s="76"/>
      <c r="P33" s="30"/>
      <c r="Q33" s="30"/>
      <c r="R33" s="30"/>
      <c r="S33" s="30"/>
      <c r="T33" s="30"/>
      <c r="U33" s="30"/>
      <c r="V33" s="30"/>
      <c r="W33" s="30"/>
      <c r="X33" s="30"/>
      <c r="Y33" s="30"/>
      <c r="Z33" s="30"/>
      <c r="AA33" s="30"/>
    </row>
    <row r="34" spans="1:21" ht="15">
      <c r="A34" s="90" t="s">
        <v>93</v>
      </c>
      <c r="B34" s="90" t="s">
        <v>271</v>
      </c>
      <c r="C34" s="91" t="s">
        <v>509</v>
      </c>
      <c r="D34" s="92" t="s">
        <v>367</v>
      </c>
      <c r="E34" s="92" t="s">
        <v>367</v>
      </c>
      <c r="F34" s="92" t="s">
        <v>713</v>
      </c>
      <c r="G34" s="44" t="s">
        <v>94</v>
      </c>
      <c r="H34" s="40" t="s">
        <v>95</v>
      </c>
      <c r="I34" s="41"/>
      <c r="J34" s="41"/>
      <c r="K34" s="41" t="s">
        <v>293</v>
      </c>
      <c r="L34" s="58" t="s">
        <v>362</v>
      </c>
      <c r="M34" t="s">
        <v>305</v>
      </c>
      <c r="N34" s="76"/>
      <c r="O34" s="76" t="s">
        <v>385</v>
      </c>
      <c r="P34" s="30" t="s">
        <v>385</v>
      </c>
      <c r="Q34" s="30" t="s">
        <v>385</v>
      </c>
      <c r="R34" s="30" t="s">
        <v>385</v>
      </c>
      <c r="S34" s="74"/>
      <c r="T34" s="30">
        <v>1</v>
      </c>
      <c r="U34" s="30" t="s">
        <v>385</v>
      </c>
    </row>
    <row r="35" spans="1:21" ht="15">
      <c r="A35" s="90" t="s">
        <v>96</v>
      </c>
      <c r="B35" s="90" t="s">
        <v>271</v>
      </c>
      <c r="C35" s="146" t="s">
        <v>663</v>
      </c>
      <c r="D35" s="92" t="s">
        <v>367</v>
      </c>
      <c r="E35" s="92" t="s">
        <v>367</v>
      </c>
      <c r="F35" s="92" t="s">
        <v>713</v>
      </c>
      <c r="G35" s="40" t="s">
        <v>742</v>
      </c>
      <c r="H35" s="78" t="s">
        <v>747</v>
      </c>
      <c r="I35" s="41"/>
      <c r="J35" s="41"/>
      <c r="K35" s="41" t="s">
        <v>290</v>
      </c>
      <c r="L35" s="58" t="s">
        <v>362</v>
      </c>
      <c r="N35" s="76"/>
      <c r="O35" s="76">
        <v>5</v>
      </c>
      <c r="P35" s="30">
        <v>5</v>
      </c>
      <c r="Q35" s="30">
        <v>1</v>
      </c>
      <c r="T35" s="30">
        <v>1</v>
      </c>
      <c r="U35" s="30">
        <v>1</v>
      </c>
    </row>
    <row r="36" spans="1:21" ht="15">
      <c r="A36" s="90" t="s">
        <v>97</v>
      </c>
      <c r="B36" s="90" t="s">
        <v>271</v>
      </c>
      <c r="C36" s="91" t="s">
        <v>98</v>
      </c>
      <c r="D36" s="92" t="s">
        <v>367</v>
      </c>
      <c r="E36" s="92" t="s">
        <v>367</v>
      </c>
      <c r="F36" s="92" t="s">
        <v>713</v>
      </c>
      <c r="G36" s="78" t="s">
        <v>741</v>
      </c>
      <c r="H36" s="78" t="s">
        <v>86</v>
      </c>
      <c r="I36" s="41"/>
      <c r="J36" s="41"/>
      <c r="K36" s="41" t="s">
        <v>290</v>
      </c>
      <c r="L36" s="58" t="s">
        <v>362</v>
      </c>
      <c r="N36" s="76"/>
      <c r="O36" s="76">
        <v>5</v>
      </c>
      <c r="P36" s="30">
        <v>5</v>
      </c>
      <c r="Q36" s="30">
        <v>1</v>
      </c>
      <c r="T36" s="30">
        <v>1</v>
      </c>
      <c r="U36" s="30">
        <v>1</v>
      </c>
    </row>
    <row r="37" spans="1:21" ht="15">
      <c r="A37" s="90" t="s">
        <v>99</v>
      </c>
      <c r="B37" s="90" t="s">
        <v>271</v>
      </c>
      <c r="C37" s="91" t="s">
        <v>100</v>
      </c>
      <c r="D37" s="92" t="s">
        <v>366</v>
      </c>
      <c r="E37" s="92" t="s">
        <v>366</v>
      </c>
      <c r="F37" s="92" t="s">
        <v>714</v>
      </c>
      <c r="G37" s="78" t="s">
        <v>741</v>
      </c>
      <c r="H37" s="78" t="s">
        <v>86</v>
      </c>
      <c r="I37" s="41"/>
      <c r="J37" s="41"/>
      <c r="K37" s="41" t="s">
        <v>290</v>
      </c>
      <c r="L37" s="58" t="s">
        <v>362</v>
      </c>
      <c r="N37" s="76"/>
      <c r="O37" s="76">
        <v>5</v>
      </c>
      <c r="P37" s="30">
        <v>5</v>
      </c>
      <c r="Q37" s="30">
        <v>1</v>
      </c>
      <c r="T37" s="30">
        <v>1</v>
      </c>
      <c r="U37" s="30">
        <v>1</v>
      </c>
    </row>
    <row r="38" spans="1:21" ht="15">
      <c r="A38" s="90" t="s">
        <v>101</v>
      </c>
      <c r="B38" s="90" t="s">
        <v>271</v>
      </c>
      <c r="C38" s="91" t="s">
        <v>510</v>
      </c>
      <c r="D38" s="92" t="s">
        <v>367</v>
      </c>
      <c r="E38" s="92" t="s">
        <v>367</v>
      </c>
      <c r="F38" s="92" t="s">
        <v>713</v>
      </c>
      <c r="G38" s="78" t="s">
        <v>741</v>
      </c>
      <c r="H38" s="78" t="s">
        <v>86</v>
      </c>
      <c r="I38" s="41"/>
      <c r="J38" s="41"/>
      <c r="K38" s="41" t="s">
        <v>290</v>
      </c>
      <c r="L38" s="58" t="s">
        <v>362</v>
      </c>
      <c r="N38" s="76"/>
      <c r="O38" s="76">
        <v>5</v>
      </c>
      <c r="P38" s="30">
        <v>5</v>
      </c>
      <c r="Q38" s="30">
        <v>1</v>
      </c>
      <c r="T38" s="30">
        <v>1</v>
      </c>
      <c r="U38" s="30">
        <v>1</v>
      </c>
    </row>
    <row r="39" spans="1:21" ht="15">
      <c r="A39" s="90" t="s">
        <v>102</v>
      </c>
      <c r="B39" s="90" t="s">
        <v>271</v>
      </c>
      <c r="C39" s="91" t="s">
        <v>103</v>
      </c>
      <c r="D39" s="92" t="s">
        <v>366</v>
      </c>
      <c r="E39" s="92" t="s">
        <v>366</v>
      </c>
      <c r="F39" s="92" t="s">
        <v>714</v>
      </c>
      <c r="G39" s="78" t="s">
        <v>741</v>
      </c>
      <c r="H39" s="78" t="s">
        <v>86</v>
      </c>
      <c r="I39" s="41"/>
      <c r="J39" s="41"/>
      <c r="K39" s="42" t="s">
        <v>293</v>
      </c>
      <c r="L39" s="58" t="s">
        <v>362</v>
      </c>
      <c r="N39" s="76"/>
      <c r="O39" s="76">
        <v>5</v>
      </c>
      <c r="P39" s="30">
        <v>5</v>
      </c>
      <c r="Q39" s="30">
        <v>1</v>
      </c>
      <c r="T39" s="30">
        <v>1</v>
      </c>
      <c r="U39" s="30">
        <v>1</v>
      </c>
    </row>
    <row r="40" spans="1:21" ht="15">
      <c r="A40" s="90" t="s">
        <v>104</v>
      </c>
      <c r="B40" s="90" t="s">
        <v>271</v>
      </c>
      <c r="C40" s="91" t="s">
        <v>511</v>
      </c>
      <c r="D40" s="92" t="s">
        <v>367</v>
      </c>
      <c r="E40" s="92" t="s">
        <v>367</v>
      </c>
      <c r="F40" s="92" t="s">
        <v>714</v>
      </c>
      <c r="G40" s="78" t="s">
        <v>741</v>
      </c>
      <c r="H40" s="78" t="s">
        <v>86</v>
      </c>
      <c r="I40" s="41"/>
      <c r="J40" s="41"/>
      <c r="K40" s="41" t="s">
        <v>290</v>
      </c>
      <c r="L40" s="58" t="s">
        <v>362</v>
      </c>
      <c r="N40" s="76"/>
      <c r="O40" s="76">
        <v>5</v>
      </c>
      <c r="P40" s="30">
        <v>5</v>
      </c>
      <c r="Q40" s="30">
        <v>1</v>
      </c>
      <c r="T40" s="30">
        <v>1</v>
      </c>
      <c r="U40" s="30">
        <v>1</v>
      </c>
    </row>
    <row r="41" spans="1:21" ht="15">
      <c r="A41" s="90" t="s">
        <v>105</v>
      </c>
      <c r="B41" s="90" t="s">
        <v>271</v>
      </c>
      <c r="C41" s="91" t="s">
        <v>106</v>
      </c>
      <c r="D41" s="92" t="s">
        <v>366</v>
      </c>
      <c r="E41" s="92" t="s">
        <v>366</v>
      </c>
      <c r="F41" s="92" t="s">
        <v>713</v>
      </c>
      <c r="G41" s="78" t="s">
        <v>741</v>
      </c>
      <c r="H41" s="78" t="s">
        <v>86</v>
      </c>
      <c r="I41" s="41"/>
      <c r="J41" s="41"/>
      <c r="K41" s="41" t="s">
        <v>290</v>
      </c>
      <c r="L41" s="58" t="s">
        <v>362</v>
      </c>
      <c r="N41" s="76"/>
      <c r="O41" s="76">
        <v>5</v>
      </c>
      <c r="P41" s="30">
        <v>5</v>
      </c>
      <c r="Q41" s="30">
        <v>1</v>
      </c>
      <c r="T41" s="30">
        <v>1</v>
      </c>
      <c r="U41" s="30">
        <v>1</v>
      </c>
    </row>
    <row r="42" spans="1:21" ht="15">
      <c r="A42" s="90" t="s">
        <v>107</v>
      </c>
      <c r="B42" s="90" t="s">
        <v>271</v>
      </c>
      <c r="C42" s="91" t="s">
        <v>108</v>
      </c>
      <c r="D42" s="92" t="s">
        <v>366</v>
      </c>
      <c r="E42" s="92" t="s">
        <v>367</v>
      </c>
      <c r="F42" s="92" t="s">
        <v>713</v>
      </c>
      <c r="G42" s="78" t="s">
        <v>741</v>
      </c>
      <c r="H42" s="78" t="s">
        <v>86</v>
      </c>
      <c r="I42" s="41"/>
      <c r="J42" s="41"/>
      <c r="K42" s="41" t="s">
        <v>290</v>
      </c>
      <c r="L42" s="58" t="s">
        <v>362</v>
      </c>
      <c r="N42" s="76"/>
      <c r="O42" s="76">
        <v>5</v>
      </c>
      <c r="P42" s="30">
        <v>5</v>
      </c>
      <c r="Q42" s="30">
        <v>1</v>
      </c>
      <c r="T42" s="30">
        <v>1</v>
      </c>
      <c r="U42" s="30">
        <v>1</v>
      </c>
    </row>
    <row r="43" spans="1:21" ht="15">
      <c r="A43" s="90" t="s">
        <v>109</v>
      </c>
      <c r="B43" s="90" t="s">
        <v>271</v>
      </c>
      <c r="C43" s="91" t="s">
        <v>110</v>
      </c>
      <c r="D43" s="92" t="s">
        <v>366</v>
      </c>
      <c r="E43" s="92" t="s">
        <v>367</v>
      </c>
      <c r="F43" s="92" t="s">
        <v>714</v>
      </c>
      <c r="G43" s="78" t="s">
        <v>741</v>
      </c>
      <c r="H43" s="78" t="s">
        <v>86</v>
      </c>
      <c r="I43" s="41"/>
      <c r="J43" s="41"/>
      <c r="K43" s="41" t="s">
        <v>290</v>
      </c>
      <c r="L43" s="58">
        <v>12</v>
      </c>
      <c r="N43" s="76"/>
      <c r="O43" s="76">
        <v>5</v>
      </c>
      <c r="P43" s="30">
        <v>5</v>
      </c>
      <c r="Q43" s="30">
        <v>1</v>
      </c>
      <c r="T43" s="30">
        <v>1</v>
      </c>
      <c r="U43" s="30">
        <v>1</v>
      </c>
    </row>
    <row r="44" spans="1:27" s="88" customFormat="1" ht="15">
      <c r="A44" s="90" t="s">
        <v>701</v>
      </c>
      <c r="B44" s="137" t="s">
        <v>271</v>
      </c>
      <c r="C44" s="91" t="s">
        <v>664</v>
      </c>
      <c r="D44" s="92" t="s">
        <v>366</v>
      </c>
      <c r="E44" s="92" t="s">
        <v>367</v>
      </c>
      <c r="F44" s="92" t="s">
        <v>713</v>
      </c>
      <c r="G44" s="78" t="s">
        <v>741</v>
      </c>
      <c r="H44" s="78" t="s">
        <v>86</v>
      </c>
      <c r="I44" s="41"/>
      <c r="J44" s="41"/>
      <c r="K44" s="41" t="s">
        <v>290</v>
      </c>
      <c r="L44" s="58">
        <v>6</v>
      </c>
      <c r="N44" s="76"/>
      <c r="O44" s="76">
        <v>5</v>
      </c>
      <c r="P44" s="30">
        <v>5</v>
      </c>
      <c r="Q44" s="30">
        <v>1</v>
      </c>
      <c r="R44" s="30"/>
      <c r="S44" s="30"/>
      <c r="T44" s="30">
        <v>1</v>
      </c>
      <c r="U44" s="30">
        <v>1</v>
      </c>
      <c r="V44" s="30"/>
      <c r="W44" s="30"/>
      <c r="X44" s="30"/>
      <c r="Y44" s="30"/>
      <c r="Z44" s="30"/>
      <c r="AA44" s="30"/>
    </row>
    <row r="45" spans="1:27" s="88" customFormat="1" ht="15">
      <c r="A45" s="90" t="s">
        <v>702</v>
      </c>
      <c r="B45" s="137" t="s">
        <v>271</v>
      </c>
      <c r="C45" s="91" t="s">
        <v>665</v>
      </c>
      <c r="D45" s="92" t="s">
        <v>366</v>
      </c>
      <c r="E45" s="92" t="s">
        <v>367</v>
      </c>
      <c r="F45" s="92" t="s">
        <v>712</v>
      </c>
      <c r="G45" s="78" t="s">
        <v>741</v>
      </c>
      <c r="H45" s="78" t="s">
        <v>86</v>
      </c>
      <c r="I45" s="41"/>
      <c r="J45" s="41"/>
      <c r="K45" s="41" t="s">
        <v>290</v>
      </c>
      <c r="L45" s="58" t="s">
        <v>362</v>
      </c>
      <c r="N45" s="76"/>
      <c r="O45" s="76">
        <v>5</v>
      </c>
      <c r="P45" s="30">
        <v>5</v>
      </c>
      <c r="Q45" s="30">
        <v>1</v>
      </c>
      <c r="R45" s="30"/>
      <c r="S45" s="30"/>
      <c r="T45" s="30">
        <v>1</v>
      </c>
      <c r="U45" s="30">
        <v>1</v>
      </c>
      <c r="V45" s="30"/>
      <c r="W45" s="30"/>
      <c r="X45" s="30"/>
      <c r="Y45" s="30"/>
      <c r="Z45" s="30"/>
      <c r="AA45" s="30"/>
    </row>
    <row r="46" spans="1:21" ht="15">
      <c r="A46" s="95" t="s">
        <v>111</v>
      </c>
      <c r="B46" s="95" t="s">
        <v>284</v>
      </c>
      <c r="C46" s="93" t="s">
        <v>703</v>
      </c>
      <c r="D46" s="101" t="s">
        <v>366</v>
      </c>
      <c r="E46" s="101" t="s">
        <v>366</v>
      </c>
      <c r="F46" s="92" t="s">
        <v>712</v>
      </c>
      <c r="G46" s="40" t="s">
        <v>398</v>
      </c>
      <c r="H46" s="40" t="s">
        <v>399</v>
      </c>
      <c r="I46" s="41"/>
      <c r="J46" s="41"/>
      <c r="K46" s="41" t="s">
        <v>290</v>
      </c>
      <c r="L46" s="59" t="s">
        <v>362</v>
      </c>
      <c r="M46" s="69"/>
      <c r="N46" s="76"/>
      <c r="O46" s="76" t="s">
        <v>385</v>
      </c>
      <c r="P46" s="30" t="s">
        <v>385</v>
      </c>
      <c r="Q46" s="30">
        <v>3</v>
      </c>
      <c r="R46" s="30">
        <v>3</v>
      </c>
      <c r="U46" s="30">
        <v>3</v>
      </c>
    </row>
    <row r="47" spans="1:21" ht="15">
      <c r="A47" s="95" t="s">
        <v>112</v>
      </c>
      <c r="B47" s="95" t="s">
        <v>284</v>
      </c>
      <c r="C47" s="93" t="s">
        <v>113</v>
      </c>
      <c r="D47" s="101" t="s">
        <v>739</v>
      </c>
      <c r="E47" s="101" t="s">
        <v>366</v>
      </c>
      <c r="F47" s="92" t="s">
        <v>713</v>
      </c>
      <c r="G47" s="40" t="s">
        <v>114</v>
      </c>
      <c r="H47" s="40" t="s">
        <v>115</v>
      </c>
      <c r="I47" s="41"/>
      <c r="J47" s="41"/>
      <c r="K47" s="41" t="s">
        <v>290</v>
      </c>
      <c r="L47" s="58" t="s">
        <v>362</v>
      </c>
      <c r="N47" s="76"/>
      <c r="O47" s="76" t="s">
        <v>385</v>
      </c>
      <c r="P47" s="30" t="s">
        <v>385</v>
      </c>
      <c r="Q47" s="30">
        <v>3</v>
      </c>
      <c r="R47" s="30" t="s">
        <v>422</v>
      </c>
      <c r="U47" s="30">
        <v>1</v>
      </c>
    </row>
    <row r="48" spans="1:21" ht="15">
      <c r="A48" s="95" t="s">
        <v>116</v>
      </c>
      <c r="B48" s="95" t="s">
        <v>284</v>
      </c>
      <c r="C48" s="93" t="s">
        <v>117</v>
      </c>
      <c r="D48" s="101" t="s">
        <v>739</v>
      </c>
      <c r="E48" s="101" t="s">
        <v>366</v>
      </c>
      <c r="F48" s="92" t="s">
        <v>713</v>
      </c>
      <c r="G48" s="78" t="s">
        <v>748</v>
      </c>
      <c r="H48" s="40" t="s">
        <v>401</v>
      </c>
      <c r="I48" s="41"/>
      <c r="J48" s="41"/>
      <c r="K48" s="42" t="s">
        <v>293</v>
      </c>
      <c r="L48" s="59" t="s">
        <v>362</v>
      </c>
      <c r="N48" s="76"/>
      <c r="O48" s="76">
        <v>5</v>
      </c>
      <c r="P48" s="30">
        <v>5</v>
      </c>
      <c r="Q48" s="30">
        <v>1</v>
      </c>
      <c r="T48" s="30">
        <v>1</v>
      </c>
      <c r="U48" s="30">
        <v>1</v>
      </c>
    </row>
    <row r="49" spans="1:21" ht="15">
      <c r="A49" s="154" t="s">
        <v>407</v>
      </c>
      <c r="B49" s="95" t="s">
        <v>284</v>
      </c>
      <c r="C49" s="93" t="s">
        <v>408</v>
      </c>
      <c r="D49" s="101" t="s">
        <v>739</v>
      </c>
      <c r="E49" s="101" t="s">
        <v>366</v>
      </c>
      <c r="F49" s="92" t="s">
        <v>713</v>
      </c>
      <c r="G49" s="111" t="s">
        <v>439</v>
      </c>
      <c r="H49" s="40" t="s">
        <v>443</v>
      </c>
      <c r="I49" s="41"/>
      <c r="J49" s="41"/>
      <c r="K49" s="42" t="s">
        <v>293</v>
      </c>
      <c r="L49" s="59" t="s">
        <v>362</v>
      </c>
      <c r="N49" s="76"/>
      <c r="O49" s="76">
        <v>5</v>
      </c>
      <c r="P49" s="30">
        <v>5</v>
      </c>
      <c r="Q49" s="30">
        <v>1</v>
      </c>
      <c r="T49" s="30">
        <v>1</v>
      </c>
      <c r="U49" s="30">
        <v>1</v>
      </c>
    </row>
    <row r="50" spans="1:15" ht="15">
      <c r="A50" s="95" t="s">
        <v>609</v>
      </c>
      <c r="B50" s="95" t="s">
        <v>284</v>
      </c>
      <c r="C50" s="93" t="s">
        <v>610</v>
      </c>
      <c r="D50" s="101" t="s">
        <v>739</v>
      </c>
      <c r="E50" s="101" t="s">
        <v>366</v>
      </c>
      <c r="F50" s="92" t="s">
        <v>713</v>
      </c>
      <c r="G50" s="40" t="s">
        <v>413</v>
      </c>
      <c r="H50" s="40" t="s">
        <v>414</v>
      </c>
      <c r="I50" s="41"/>
      <c r="J50" s="41"/>
      <c r="K50" s="42" t="s">
        <v>293</v>
      </c>
      <c r="L50" s="59" t="s">
        <v>362</v>
      </c>
      <c r="N50" s="76" t="s">
        <v>385</v>
      </c>
      <c r="O50" s="76" t="s">
        <v>385</v>
      </c>
    </row>
    <row r="51" spans="1:22" ht="15">
      <c r="A51" s="95" t="s">
        <v>120</v>
      </c>
      <c r="B51" s="95" t="s">
        <v>284</v>
      </c>
      <c r="C51" s="93" t="s">
        <v>704</v>
      </c>
      <c r="D51" s="101" t="s">
        <v>366</v>
      </c>
      <c r="E51" s="101" t="s">
        <v>366</v>
      </c>
      <c r="F51" s="92" t="s">
        <v>715</v>
      </c>
      <c r="G51" s="42" t="s">
        <v>406</v>
      </c>
      <c r="H51" s="40" t="s">
        <v>401</v>
      </c>
      <c r="I51" s="41"/>
      <c r="J51" s="41"/>
      <c r="K51" s="41" t="s">
        <v>293</v>
      </c>
      <c r="L51" s="58" t="s">
        <v>362</v>
      </c>
      <c r="N51" s="76"/>
      <c r="O51" s="76" t="s">
        <v>385</v>
      </c>
      <c r="P51" s="30" t="s">
        <v>385</v>
      </c>
      <c r="R51" s="30" t="s">
        <v>385</v>
      </c>
      <c r="T51" s="30">
        <v>1</v>
      </c>
      <c r="U51" s="30" t="s">
        <v>385</v>
      </c>
      <c r="V51" s="30" t="s">
        <v>385</v>
      </c>
    </row>
    <row r="52" spans="1:16" ht="15">
      <c r="A52" s="95" t="s">
        <v>512</v>
      </c>
      <c r="B52" s="95" t="s">
        <v>284</v>
      </c>
      <c r="C52" s="93" t="s">
        <v>309</v>
      </c>
      <c r="D52" s="101" t="s">
        <v>739</v>
      </c>
      <c r="E52" s="101" t="s">
        <v>366</v>
      </c>
      <c r="F52" s="92" t="s">
        <v>713</v>
      </c>
      <c r="G52" s="40" t="s">
        <v>307</v>
      </c>
      <c r="H52" s="40" t="s">
        <v>308</v>
      </c>
      <c r="I52" s="41"/>
      <c r="J52" s="41"/>
      <c r="K52" s="41" t="s">
        <v>290</v>
      </c>
      <c r="L52" s="58" t="s">
        <v>362</v>
      </c>
      <c r="N52" s="76"/>
      <c r="O52" s="76" t="s">
        <v>385</v>
      </c>
      <c r="P52" s="30" t="s">
        <v>385</v>
      </c>
    </row>
    <row r="53" spans="1:27" s="88" customFormat="1" ht="15">
      <c r="A53" s="95" t="s">
        <v>705</v>
      </c>
      <c r="B53" s="142" t="s">
        <v>284</v>
      </c>
      <c r="C53" s="148" t="s">
        <v>666</v>
      </c>
      <c r="D53" s="101" t="s">
        <v>739</v>
      </c>
      <c r="E53" s="101" t="s">
        <v>366</v>
      </c>
      <c r="F53" s="92" t="s">
        <v>713</v>
      </c>
      <c r="G53" s="78" t="s">
        <v>118</v>
      </c>
      <c r="H53" s="40" t="s">
        <v>119</v>
      </c>
      <c r="I53" s="41"/>
      <c r="J53" s="41"/>
      <c r="K53" s="41" t="s">
        <v>290</v>
      </c>
      <c r="L53" s="58" t="s">
        <v>362</v>
      </c>
      <c r="M53" s="147"/>
      <c r="N53" s="76" t="s">
        <v>385</v>
      </c>
      <c r="O53" s="76" t="s">
        <v>385</v>
      </c>
      <c r="P53" s="30"/>
      <c r="Q53" s="30"/>
      <c r="R53" s="30"/>
      <c r="S53" s="30"/>
      <c r="T53" s="30"/>
      <c r="U53" s="30"/>
      <c r="V53" s="30"/>
      <c r="W53" s="30"/>
      <c r="X53" s="30"/>
      <c r="Y53" s="30"/>
      <c r="Z53" s="30"/>
      <c r="AA53" s="30"/>
    </row>
    <row r="54" spans="1:27" s="88" customFormat="1" ht="15">
      <c r="A54" s="95" t="s">
        <v>706</v>
      </c>
      <c r="B54" s="142" t="s">
        <v>284</v>
      </c>
      <c r="C54" s="148" t="s">
        <v>667</v>
      </c>
      <c r="D54" s="101" t="s">
        <v>739</v>
      </c>
      <c r="E54" s="101" t="s">
        <v>366</v>
      </c>
      <c r="F54" s="92" t="s">
        <v>713</v>
      </c>
      <c r="G54" s="78" t="s">
        <v>118</v>
      </c>
      <c r="H54" s="40" t="s">
        <v>119</v>
      </c>
      <c r="I54" s="41"/>
      <c r="J54" s="41"/>
      <c r="K54" s="41" t="s">
        <v>290</v>
      </c>
      <c r="L54" s="58" t="s">
        <v>362</v>
      </c>
      <c r="M54" s="147"/>
      <c r="N54" s="76" t="s">
        <v>385</v>
      </c>
      <c r="O54" s="76" t="s">
        <v>385</v>
      </c>
      <c r="P54" s="30"/>
      <c r="Q54" s="30"/>
      <c r="R54" s="30"/>
      <c r="S54" s="30"/>
      <c r="T54" s="30"/>
      <c r="U54" s="30"/>
      <c r="V54" s="30"/>
      <c r="W54" s="30"/>
      <c r="X54" s="30"/>
      <c r="Y54" s="30"/>
      <c r="Z54" s="30"/>
      <c r="AA54" s="30"/>
    </row>
    <row r="55" spans="1:27" s="88" customFormat="1" ht="15">
      <c r="A55" s="95" t="s">
        <v>707</v>
      </c>
      <c r="B55" s="142" t="s">
        <v>284</v>
      </c>
      <c r="C55" s="148" t="s">
        <v>668</v>
      </c>
      <c r="D55" s="101" t="s">
        <v>739</v>
      </c>
      <c r="E55" s="101" t="s">
        <v>366</v>
      </c>
      <c r="F55" s="92" t="s">
        <v>713</v>
      </c>
      <c r="G55" s="78" t="s">
        <v>742</v>
      </c>
      <c r="H55" s="78" t="s">
        <v>747</v>
      </c>
      <c r="I55" s="41"/>
      <c r="J55" s="41"/>
      <c r="K55" s="41" t="s">
        <v>290</v>
      </c>
      <c r="L55" s="58" t="s">
        <v>362</v>
      </c>
      <c r="N55" s="76"/>
      <c r="O55" s="76"/>
      <c r="P55" s="30"/>
      <c r="Q55" s="30"/>
      <c r="R55" s="30"/>
      <c r="S55" s="30"/>
      <c r="T55" s="30"/>
      <c r="U55" s="30"/>
      <c r="V55" s="30"/>
      <c r="W55" s="30"/>
      <c r="X55" s="30"/>
      <c r="Y55" s="30"/>
      <c r="Z55" s="30"/>
      <c r="AA55" s="30"/>
    </row>
    <row r="56" spans="1:27" s="88" customFormat="1" ht="15">
      <c r="A56" s="95" t="s">
        <v>708</v>
      </c>
      <c r="B56" s="142" t="s">
        <v>284</v>
      </c>
      <c r="C56" s="148" t="s">
        <v>669</v>
      </c>
      <c r="D56" s="101" t="s">
        <v>739</v>
      </c>
      <c r="E56" s="101" t="s">
        <v>366</v>
      </c>
      <c r="F56" s="92" t="s">
        <v>713</v>
      </c>
      <c r="G56" s="78" t="s">
        <v>742</v>
      </c>
      <c r="H56" s="78" t="s">
        <v>747</v>
      </c>
      <c r="I56" s="41"/>
      <c r="J56" s="41"/>
      <c r="K56" s="41" t="s">
        <v>290</v>
      </c>
      <c r="L56" s="58" t="s">
        <v>362</v>
      </c>
      <c r="N56" s="76"/>
      <c r="O56" s="76"/>
      <c r="P56" s="30"/>
      <c r="Q56" s="30"/>
      <c r="R56" s="30"/>
      <c r="S56" s="30"/>
      <c r="T56" s="30"/>
      <c r="U56" s="30"/>
      <c r="V56" s="30"/>
      <c r="W56" s="30"/>
      <c r="X56" s="30"/>
      <c r="Y56" s="30"/>
      <c r="Z56" s="30"/>
      <c r="AA56" s="30"/>
    </row>
    <row r="57" spans="1:24" ht="15">
      <c r="A57" s="90" t="s">
        <v>121</v>
      </c>
      <c r="B57" s="90" t="s">
        <v>281</v>
      </c>
      <c r="C57" s="94" t="s">
        <v>516</v>
      </c>
      <c r="D57" s="102" t="s">
        <v>361</v>
      </c>
      <c r="E57" s="102" t="s">
        <v>739</v>
      </c>
      <c r="F57" s="92" t="s">
        <v>716</v>
      </c>
      <c r="G57" s="44" t="s">
        <v>122</v>
      </c>
      <c r="H57" s="40" t="s">
        <v>123</v>
      </c>
      <c r="I57" s="45" t="s">
        <v>168</v>
      </c>
      <c r="J57" s="46" t="s">
        <v>169</v>
      </c>
      <c r="K57" s="41" t="s">
        <v>290</v>
      </c>
      <c r="L57" s="58">
        <v>7</v>
      </c>
      <c r="N57" s="76"/>
      <c r="O57" s="76">
        <v>10</v>
      </c>
      <c r="X57" s="30">
        <v>10</v>
      </c>
    </row>
    <row r="58" spans="1:24" ht="15">
      <c r="A58" s="90" t="s">
        <v>124</v>
      </c>
      <c r="B58" s="90" t="s">
        <v>281</v>
      </c>
      <c r="C58" s="94" t="s">
        <v>517</v>
      </c>
      <c r="D58" s="102" t="s">
        <v>361</v>
      </c>
      <c r="E58" s="102" t="s">
        <v>739</v>
      </c>
      <c r="F58" s="92" t="s">
        <v>716</v>
      </c>
      <c r="G58" s="44" t="s">
        <v>122</v>
      </c>
      <c r="H58" s="40" t="s">
        <v>123</v>
      </c>
      <c r="I58" s="45" t="s">
        <v>168</v>
      </c>
      <c r="J58" s="46" t="s">
        <v>169</v>
      </c>
      <c r="K58" s="41" t="s">
        <v>290</v>
      </c>
      <c r="L58" s="58" t="s">
        <v>362</v>
      </c>
      <c r="N58" s="76"/>
      <c r="O58" s="76">
        <v>10</v>
      </c>
      <c r="X58" s="30">
        <v>10</v>
      </c>
    </row>
    <row r="59" spans="1:24" ht="15">
      <c r="A59" s="90" t="s">
        <v>125</v>
      </c>
      <c r="B59" s="90" t="s">
        <v>281</v>
      </c>
      <c r="C59" s="94" t="s">
        <v>518</v>
      </c>
      <c r="D59" s="102" t="s">
        <v>366</v>
      </c>
      <c r="E59" s="102" t="s">
        <v>739</v>
      </c>
      <c r="F59" s="92" t="s">
        <v>716</v>
      </c>
      <c r="G59" s="44" t="s">
        <v>122</v>
      </c>
      <c r="H59" s="40" t="s">
        <v>123</v>
      </c>
      <c r="I59" s="45" t="s">
        <v>168</v>
      </c>
      <c r="J59" s="46" t="s">
        <v>169</v>
      </c>
      <c r="K59" s="41" t="s">
        <v>290</v>
      </c>
      <c r="L59" s="58">
        <v>7</v>
      </c>
      <c r="N59" s="76"/>
      <c r="O59" s="76">
        <v>10</v>
      </c>
      <c r="X59" s="30">
        <v>10</v>
      </c>
    </row>
    <row r="60" spans="1:24" ht="15">
      <c r="A60" s="90" t="s">
        <v>126</v>
      </c>
      <c r="B60" s="90" t="s">
        <v>281</v>
      </c>
      <c r="C60" s="94" t="s">
        <v>519</v>
      </c>
      <c r="D60" s="102" t="s">
        <v>366</v>
      </c>
      <c r="E60" s="102" t="s">
        <v>739</v>
      </c>
      <c r="F60" s="92" t="s">
        <v>713</v>
      </c>
      <c r="G60" s="44" t="s">
        <v>122</v>
      </c>
      <c r="H60" s="40" t="s">
        <v>123</v>
      </c>
      <c r="I60" s="45" t="s">
        <v>168</v>
      </c>
      <c r="J60" s="46" t="s">
        <v>169</v>
      </c>
      <c r="K60" s="41" t="s">
        <v>290</v>
      </c>
      <c r="L60" s="58">
        <v>10</v>
      </c>
      <c r="N60" s="76"/>
      <c r="O60" s="76">
        <v>10</v>
      </c>
      <c r="X60" s="30">
        <v>10</v>
      </c>
    </row>
    <row r="61" spans="1:24" ht="15">
      <c r="A61" s="90" t="s">
        <v>127</v>
      </c>
      <c r="B61" s="90" t="s">
        <v>281</v>
      </c>
      <c r="C61" s="94" t="s">
        <v>520</v>
      </c>
      <c r="D61" s="102" t="s">
        <v>366</v>
      </c>
      <c r="E61" s="102" t="s">
        <v>739</v>
      </c>
      <c r="F61" s="92" t="s">
        <v>713</v>
      </c>
      <c r="G61" s="44" t="s">
        <v>122</v>
      </c>
      <c r="H61" s="40" t="s">
        <v>123</v>
      </c>
      <c r="I61" s="45" t="s">
        <v>168</v>
      </c>
      <c r="J61" s="46" t="s">
        <v>169</v>
      </c>
      <c r="K61" s="41" t="s">
        <v>290</v>
      </c>
      <c r="L61" s="58" t="s">
        <v>362</v>
      </c>
      <c r="N61" s="76"/>
      <c r="O61" s="76">
        <v>10</v>
      </c>
      <c r="X61" s="30">
        <v>10</v>
      </c>
    </row>
    <row r="62" spans="1:24" ht="15">
      <c r="A62" s="90" t="s">
        <v>320</v>
      </c>
      <c r="B62" s="90" t="s">
        <v>281</v>
      </c>
      <c r="C62" s="94" t="s">
        <v>521</v>
      </c>
      <c r="D62" s="102" t="s">
        <v>366</v>
      </c>
      <c r="E62" s="102" t="s">
        <v>739</v>
      </c>
      <c r="F62" s="92" t="s">
        <v>716</v>
      </c>
      <c r="G62" s="44" t="s">
        <v>122</v>
      </c>
      <c r="H62" s="40" t="s">
        <v>123</v>
      </c>
      <c r="I62" s="45" t="s">
        <v>168</v>
      </c>
      <c r="J62" s="46" t="s">
        <v>169</v>
      </c>
      <c r="K62" s="41" t="s">
        <v>290</v>
      </c>
      <c r="L62" s="58" t="s">
        <v>362</v>
      </c>
      <c r="N62" s="76"/>
      <c r="O62" s="76">
        <v>10</v>
      </c>
      <c r="X62" s="30">
        <v>10</v>
      </c>
    </row>
    <row r="63" spans="1:24" ht="15">
      <c r="A63" s="90" t="s">
        <v>128</v>
      </c>
      <c r="B63" s="90" t="s">
        <v>281</v>
      </c>
      <c r="C63" s="94" t="s">
        <v>522</v>
      </c>
      <c r="D63" s="102" t="s">
        <v>361</v>
      </c>
      <c r="E63" s="102" t="s">
        <v>739</v>
      </c>
      <c r="F63" s="92" t="s">
        <v>712</v>
      </c>
      <c r="G63" s="44" t="s">
        <v>122</v>
      </c>
      <c r="H63" s="40" t="s">
        <v>123</v>
      </c>
      <c r="I63" s="45" t="s">
        <v>168</v>
      </c>
      <c r="J63" s="46" t="s">
        <v>169</v>
      </c>
      <c r="K63" s="41" t="s">
        <v>290</v>
      </c>
      <c r="L63" s="58">
        <v>8</v>
      </c>
      <c r="N63" s="76"/>
      <c r="O63" s="76">
        <v>10</v>
      </c>
      <c r="X63" s="30">
        <v>10</v>
      </c>
    </row>
    <row r="64" spans="1:24" ht="15">
      <c r="A64" s="90" t="s">
        <v>129</v>
      </c>
      <c r="B64" s="90" t="s">
        <v>281</v>
      </c>
      <c r="C64" s="94" t="s">
        <v>523</v>
      </c>
      <c r="D64" s="102" t="s">
        <v>361</v>
      </c>
      <c r="E64" s="102" t="s">
        <v>739</v>
      </c>
      <c r="F64" s="92" t="s">
        <v>712</v>
      </c>
      <c r="G64" s="44" t="s">
        <v>122</v>
      </c>
      <c r="H64" s="40" t="s">
        <v>123</v>
      </c>
      <c r="I64" s="45" t="s">
        <v>168</v>
      </c>
      <c r="J64" s="46" t="s">
        <v>169</v>
      </c>
      <c r="K64" s="41" t="s">
        <v>290</v>
      </c>
      <c r="L64" s="58" t="s">
        <v>362</v>
      </c>
      <c r="N64" s="76"/>
      <c r="O64" s="76">
        <v>10</v>
      </c>
      <c r="X64" s="30">
        <v>10</v>
      </c>
    </row>
    <row r="65" spans="1:24" ht="15">
      <c r="A65" s="90" t="s">
        <v>130</v>
      </c>
      <c r="B65" s="90" t="s">
        <v>281</v>
      </c>
      <c r="C65" s="94" t="s">
        <v>524</v>
      </c>
      <c r="D65" s="102" t="s">
        <v>361</v>
      </c>
      <c r="E65" s="102" t="s">
        <v>739</v>
      </c>
      <c r="F65" s="92" t="s">
        <v>713</v>
      </c>
      <c r="G65" s="44" t="s">
        <v>122</v>
      </c>
      <c r="H65" s="40" t="s">
        <v>123</v>
      </c>
      <c r="I65" s="45" t="s">
        <v>168</v>
      </c>
      <c r="J65" s="46" t="s">
        <v>169</v>
      </c>
      <c r="K65" s="41" t="s">
        <v>290</v>
      </c>
      <c r="L65" s="58">
        <v>10</v>
      </c>
      <c r="N65" s="76"/>
      <c r="O65" s="76">
        <v>10</v>
      </c>
      <c r="X65" s="30">
        <v>10</v>
      </c>
    </row>
    <row r="66" spans="1:24" ht="15">
      <c r="A66" s="90" t="s">
        <v>131</v>
      </c>
      <c r="B66" s="90" t="s">
        <v>281</v>
      </c>
      <c r="C66" s="94" t="s">
        <v>525</v>
      </c>
      <c r="D66" s="102" t="s">
        <v>361</v>
      </c>
      <c r="E66" s="102" t="s">
        <v>739</v>
      </c>
      <c r="F66" s="92" t="s">
        <v>713</v>
      </c>
      <c r="G66" s="44" t="s">
        <v>122</v>
      </c>
      <c r="H66" s="40" t="s">
        <v>123</v>
      </c>
      <c r="I66" s="45" t="s">
        <v>168</v>
      </c>
      <c r="J66" s="46" t="s">
        <v>169</v>
      </c>
      <c r="K66" s="41" t="s">
        <v>290</v>
      </c>
      <c r="L66" s="58" t="s">
        <v>362</v>
      </c>
      <c r="N66" s="76"/>
      <c r="O66" s="76">
        <v>10</v>
      </c>
      <c r="X66" s="30">
        <v>10</v>
      </c>
    </row>
    <row r="67" spans="1:24" ht="15">
      <c r="A67" s="90" t="s">
        <v>132</v>
      </c>
      <c r="B67" s="90" t="s">
        <v>281</v>
      </c>
      <c r="C67" s="94" t="s">
        <v>526</v>
      </c>
      <c r="D67" s="102" t="s">
        <v>361</v>
      </c>
      <c r="E67" s="102" t="s">
        <v>739</v>
      </c>
      <c r="F67" s="92" t="s">
        <v>713</v>
      </c>
      <c r="G67" s="44" t="s">
        <v>122</v>
      </c>
      <c r="H67" s="40" t="s">
        <v>123</v>
      </c>
      <c r="I67" s="45" t="s">
        <v>168</v>
      </c>
      <c r="J67" s="46" t="s">
        <v>169</v>
      </c>
      <c r="K67" s="41" t="s">
        <v>290</v>
      </c>
      <c r="L67" s="58">
        <v>12</v>
      </c>
      <c r="N67" s="76"/>
      <c r="O67" s="76">
        <v>10</v>
      </c>
      <c r="X67" s="30">
        <v>10</v>
      </c>
    </row>
    <row r="68" spans="1:24" ht="15">
      <c r="A68" s="90" t="s">
        <v>133</v>
      </c>
      <c r="B68" s="90" t="s">
        <v>281</v>
      </c>
      <c r="C68" s="94" t="s">
        <v>527</v>
      </c>
      <c r="D68" s="102" t="s">
        <v>361</v>
      </c>
      <c r="E68" s="102" t="s">
        <v>361</v>
      </c>
      <c r="F68" s="92" t="s">
        <v>713</v>
      </c>
      <c r="G68" s="44" t="s">
        <v>122</v>
      </c>
      <c r="H68" s="40" t="s">
        <v>123</v>
      </c>
      <c r="I68" s="45" t="s">
        <v>168</v>
      </c>
      <c r="J68" s="46" t="s">
        <v>169</v>
      </c>
      <c r="K68" s="41" t="s">
        <v>290</v>
      </c>
      <c r="L68" s="58" t="s">
        <v>362</v>
      </c>
      <c r="N68" s="76"/>
      <c r="O68" s="76">
        <v>10</v>
      </c>
      <c r="X68" s="30">
        <v>10</v>
      </c>
    </row>
    <row r="69" spans="1:24" ht="15">
      <c r="A69" s="151" t="s">
        <v>441</v>
      </c>
      <c r="B69" s="90" t="s">
        <v>281</v>
      </c>
      <c r="C69" s="94" t="s">
        <v>134</v>
      </c>
      <c r="D69" s="102" t="s">
        <v>361</v>
      </c>
      <c r="E69" s="102" t="s">
        <v>361</v>
      </c>
      <c r="F69" s="92" t="s">
        <v>713</v>
      </c>
      <c r="G69" s="44" t="s">
        <v>122</v>
      </c>
      <c r="H69" s="40" t="s">
        <v>123</v>
      </c>
      <c r="I69" s="45" t="s">
        <v>168</v>
      </c>
      <c r="J69" s="46" t="s">
        <v>169</v>
      </c>
      <c r="K69" s="41" t="s">
        <v>290</v>
      </c>
      <c r="L69" s="58">
        <v>5</v>
      </c>
      <c r="N69" s="76"/>
      <c r="O69" s="76">
        <v>10</v>
      </c>
      <c r="X69" s="30">
        <v>10</v>
      </c>
    </row>
    <row r="70" spans="1:24" ht="15">
      <c r="A70" s="151" t="s">
        <v>608</v>
      </c>
      <c r="B70" s="90" t="s">
        <v>281</v>
      </c>
      <c r="C70" s="94" t="s">
        <v>495</v>
      </c>
      <c r="D70" s="102" t="s">
        <v>361</v>
      </c>
      <c r="E70" s="102" t="s">
        <v>361</v>
      </c>
      <c r="F70" s="92" t="s">
        <v>713</v>
      </c>
      <c r="G70" s="53" t="s">
        <v>302</v>
      </c>
      <c r="H70" s="40" t="s">
        <v>496</v>
      </c>
      <c r="I70" s="45"/>
      <c r="J70" s="46"/>
      <c r="K70" s="41" t="s">
        <v>290</v>
      </c>
      <c r="L70" s="58">
        <v>5</v>
      </c>
      <c r="N70" s="76"/>
      <c r="O70" s="76">
        <v>10</v>
      </c>
      <c r="X70" s="30">
        <v>10</v>
      </c>
    </row>
    <row r="71" spans="1:24" ht="15">
      <c r="A71" s="90" t="s">
        <v>135</v>
      </c>
      <c r="B71" s="90" t="s">
        <v>281</v>
      </c>
      <c r="C71" s="94" t="s">
        <v>136</v>
      </c>
      <c r="D71" s="102" t="s">
        <v>361</v>
      </c>
      <c r="E71" s="102" t="s">
        <v>361</v>
      </c>
      <c r="F71" s="92" t="s">
        <v>716</v>
      </c>
      <c r="G71" s="44" t="s">
        <v>122</v>
      </c>
      <c r="H71" s="40" t="s">
        <v>123</v>
      </c>
      <c r="I71" s="45" t="s">
        <v>168</v>
      </c>
      <c r="J71" s="46" t="s">
        <v>169</v>
      </c>
      <c r="K71" s="41" t="s">
        <v>290</v>
      </c>
      <c r="L71" s="58" t="s">
        <v>362</v>
      </c>
      <c r="N71" s="76"/>
      <c r="O71" s="76">
        <v>10</v>
      </c>
      <c r="X71" s="30">
        <v>10</v>
      </c>
    </row>
    <row r="72" spans="1:24" ht="15">
      <c r="A72" s="153" t="s">
        <v>440</v>
      </c>
      <c r="B72" s="90" t="s">
        <v>281</v>
      </c>
      <c r="C72" s="94" t="s">
        <v>436</v>
      </c>
      <c r="D72" s="102" t="s">
        <v>361</v>
      </c>
      <c r="E72" s="102" t="s">
        <v>361</v>
      </c>
      <c r="F72" s="92" t="s">
        <v>713</v>
      </c>
      <c r="G72" s="53" t="s">
        <v>122</v>
      </c>
      <c r="H72" s="40" t="s">
        <v>123</v>
      </c>
      <c r="I72" s="45" t="s">
        <v>168</v>
      </c>
      <c r="J72" s="46" t="s">
        <v>169</v>
      </c>
      <c r="K72" s="41" t="s">
        <v>290</v>
      </c>
      <c r="L72" s="58" t="s">
        <v>362</v>
      </c>
      <c r="N72" s="76"/>
      <c r="O72" s="76">
        <v>10</v>
      </c>
      <c r="X72" s="30">
        <v>10</v>
      </c>
    </row>
    <row r="73" spans="1:24" ht="15">
      <c r="A73" s="153" t="s">
        <v>432</v>
      </c>
      <c r="B73" s="90" t="s">
        <v>281</v>
      </c>
      <c r="C73" s="94" t="s">
        <v>433</v>
      </c>
      <c r="D73" s="102" t="s">
        <v>361</v>
      </c>
      <c r="E73" s="102" t="s">
        <v>361</v>
      </c>
      <c r="F73" s="92" t="s">
        <v>713</v>
      </c>
      <c r="G73" s="42" t="s">
        <v>406</v>
      </c>
      <c r="H73" s="40" t="s">
        <v>401</v>
      </c>
      <c r="I73" s="45"/>
      <c r="J73" s="46"/>
      <c r="K73" s="43" t="s">
        <v>293</v>
      </c>
      <c r="L73" s="58" t="s">
        <v>362</v>
      </c>
      <c r="N73" s="76"/>
      <c r="O73" s="76">
        <v>10</v>
      </c>
      <c r="X73" s="30">
        <v>10</v>
      </c>
    </row>
    <row r="74" spans="1:24" ht="15">
      <c r="A74" s="138" t="s">
        <v>137</v>
      </c>
      <c r="B74" s="90" t="s">
        <v>281</v>
      </c>
      <c r="C74" s="94" t="s">
        <v>138</v>
      </c>
      <c r="D74" s="102" t="s">
        <v>361</v>
      </c>
      <c r="E74" s="102" t="s">
        <v>361</v>
      </c>
      <c r="F74" s="92" t="s">
        <v>713</v>
      </c>
      <c r="G74" s="44" t="s">
        <v>122</v>
      </c>
      <c r="H74" s="40" t="s">
        <v>123</v>
      </c>
      <c r="I74" s="45" t="s">
        <v>168</v>
      </c>
      <c r="J74" s="46" t="s">
        <v>169</v>
      </c>
      <c r="K74" s="43" t="s">
        <v>290</v>
      </c>
      <c r="L74" s="58" t="s">
        <v>362</v>
      </c>
      <c r="N74" s="76"/>
      <c r="O74" s="76">
        <v>10</v>
      </c>
      <c r="X74" s="30">
        <v>10</v>
      </c>
    </row>
    <row r="75" spans="1:24" ht="15">
      <c r="A75" s="152" t="s">
        <v>477</v>
      </c>
      <c r="B75" s="90" t="s">
        <v>281</v>
      </c>
      <c r="C75" s="93" t="s">
        <v>435</v>
      </c>
      <c r="D75" s="102" t="s">
        <v>366</v>
      </c>
      <c r="E75" s="102" t="s">
        <v>367</v>
      </c>
      <c r="F75" s="92" t="s">
        <v>713</v>
      </c>
      <c r="G75" s="47" t="s">
        <v>122</v>
      </c>
      <c r="H75" s="40" t="s">
        <v>123</v>
      </c>
      <c r="I75" s="45" t="s">
        <v>168</v>
      </c>
      <c r="J75" s="46" t="s">
        <v>169</v>
      </c>
      <c r="K75" s="43" t="s">
        <v>290</v>
      </c>
      <c r="L75" s="58" t="s">
        <v>362</v>
      </c>
      <c r="N75" s="76"/>
      <c r="O75" s="76">
        <v>10</v>
      </c>
      <c r="X75" s="30">
        <v>10</v>
      </c>
    </row>
    <row r="76" spans="1:24" ht="15">
      <c r="A76" s="152" t="s">
        <v>478</v>
      </c>
      <c r="B76" s="90" t="s">
        <v>281</v>
      </c>
      <c r="C76" s="93" t="s">
        <v>434</v>
      </c>
      <c r="D76" s="102" t="s">
        <v>366</v>
      </c>
      <c r="E76" s="102" t="s">
        <v>367</v>
      </c>
      <c r="F76" s="92" t="s">
        <v>713</v>
      </c>
      <c r="G76" s="42" t="s">
        <v>406</v>
      </c>
      <c r="H76" s="40" t="s">
        <v>401</v>
      </c>
      <c r="I76" s="45"/>
      <c r="J76" s="46"/>
      <c r="K76" s="43" t="s">
        <v>293</v>
      </c>
      <c r="L76" s="58" t="s">
        <v>362</v>
      </c>
      <c r="N76" s="76"/>
      <c r="O76" s="76">
        <v>10</v>
      </c>
      <c r="X76" s="30">
        <v>10</v>
      </c>
    </row>
    <row r="77" spans="1:24" ht="15">
      <c r="A77" s="90" t="s">
        <v>139</v>
      </c>
      <c r="B77" s="90" t="s">
        <v>281</v>
      </c>
      <c r="C77" s="94" t="s">
        <v>605</v>
      </c>
      <c r="D77" s="102" t="s">
        <v>361</v>
      </c>
      <c r="E77" s="102" t="s">
        <v>361</v>
      </c>
      <c r="F77" s="92" t="s">
        <v>712</v>
      </c>
      <c r="G77" s="44" t="s">
        <v>122</v>
      </c>
      <c r="H77" s="40" t="s">
        <v>123</v>
      </c>
      <c r="I77" s="45" t="s">
        <v>173</v>
      </c>
      <c r="J77" s="46" t="s">
        <v>170</v>
      </c>
      <c r="K77" s="41" t="s">
        <v>290</v>
      </c>
      <c r="L77" s="58" t="s">
        <v>362</v>
      </c>
      <c r="N77" s="76"/>
      <c r="O77" s="76">
        <v>10</v>
      </c>
      <c r="X77" s="30">
        <v>10</v>
      </c>
    </row>
    <row r="78" spans="1:24" ht="15">
      <c r="A78" s="90" t="s">
        <v>513</v>
      </c>
      <c r="B78" s="90" t="s">
        <v>281</v>
      </c>
      <c r="C78" s="149" t="s">
        <v>670</v>
      </c>
      <c r="D78" s="102" t="s">
        <v>361</v>
      </c>
      <c r="E78" s="102" t="s">
        <v>361</v>
      </c>
      <c r="F78" s="92" t="s">
        <v>713</v>
      </c>
      <c r="G78" s="78" t="s">
        <v>741</v>
      </c>
      <c r="H78" s="40" t="s">
        <v>86</v>
      </c>
      <c r="I78" s="45"/>
      <c r="J78" s="46"/>
      <c r="K78" s="41" t="s">
        <v>290</v>
      </c>
      <c r="L78" s="58" t="s">
        <v>362</v>
      </c>
      <c r="N78" s="76"/>
      <c r="O78" s="76">
        <v>5</v>
      </c>
      <c r="P78" s="30">
        <v>5</v>
      </c>
      <c r="Q78" s="30">
        <v>1</v>
      </c>
      <c r="T78" s="30">
        <v>1</v>
      </c>
      <c r="U78" s="30">
        <v>1</v>
      </c>
      <c r="X78" s="30">
        <v>5</v>
      </c>
    </row>
    <row r="79" spans="1:24" ht="15">
      <c r="A79" s="90" t="s">
        <v>514</v>
      </c>
      <c r="B79" s="90" t="s">
        <v>281</v>
      </c>
      <c r="C79" s="94" t="s">
        <v>606</v>
      </c>
      <c r="D79" s="102" t="s">
        <v>361</v>
      </c>
      <c r="E79" s="102" t="s">
        <v>739</v>
      </c>
      <c r="F79" s="92" t="s">
        <v>713</v>
      </c>
      <c r="G79" s="44" t="s">
        <v>122</v>
      </c>
      <c r="H79" s="40" t="s">
        <v>123</v>
      </c>
      <c r="I79" s="45" t="s">
        <v>168</v>
      </c>
      <c r="J79" s="46" t="s">
        <v>169</v>
      </c>
      <c r="K79" s="41" t="s">
        <v>290</v>
      </c>
      <c r="L79" s="58">
        <v>10</v>
      </c>
      <c r="N79" s="76"/>
      <c r="O79" s="76">
        <v>10</v>
      </c>
      <c r="X79" s="30">
        <v>10</v>
      </c>
    </row>
    <row r="80" spans="1:24" ht="15">
      <c r="A80" s="90" t="s">
        <v>515</v>
      </c>
      <c r="B80" s="90" t="s">
        <v>281</v>
      </c>
      <c r="C80" s="94" t="s">
        <v>607</v>
      </c>
      <c r="D80" s="102" t="s">
        <v>361</v>
      </c>
      <c r="E80" s="102" t="s">
        <v>739</v>
      </c>
      <c r="F80" s="92" t="s">
        <v>713</v>
      </c>
      <c r="G80" s="44" t="s">
        <v>122</v>
      </c>
      <c r="H80" s="40" t="s">
        <v>123</v>
      </c>
      <c r="I80" s="45" t="s">
        <v>168</v>
      </c>
      <c r="J80" s="46" t="s">
        <v>169</v>
      </c>
      <c r="K80" s="41" t="s">
        <v>290</v>
      </c>
      <c r="L80" s="58" t="s">
        <v>362</v>
      </c>
      <c r="N80" s="76"/>
      <c r="O80" s="76">
        <v>10</v>
      </c>
      <c r="X80" s="30">
        <v>10</v>
      </c>
    </row>
    <row r="81" spans="1:27" s="147" customFormat="1" ht="15">
      <c r="A81" s="90" t="s">
        <v>709</v>
      </c>
      <c r="B81" s="137" t="s">
        <v>281</v>
      </c>
      <c r="C81" s="148" t="s">
        <v>671</v>
      </c>
      <c r="D81" s="102" t="s">
        <v>739</v>
      </c>
      <c r="E81" s="102" t="s">
        <v>361</v>
      </c>
      <c r="F81" s="92" t="s">
        <v>713</v>
      </c>
      <c r="G81" s="44" t="s">
        <v>122</v>
      </c>
      <c r="H81" s="40" t="s">
        <v>123</v>
      </c>
      <c r="I81" s="45" t="s">
        <v>168</v>
      </c>
      <c r="J81" s="46" t="s">
        <v>169</v>
      </c>
      <c r="K81" s="41" t="s">
        <v>290</v>
      </c>
      <c r="L81" s="58" t="s">
        <v>362</v>
      </c>
      <c r="N81" s="76"/>
      <c r="O81" s="76">
        <v>10</v>
      </c>
      <c r="P81" s="30"/>
      <c r="Q81" s="30"/>
      <c r="R81" s="30"/>
      <c r="S81" s="30"/>
      <c r="T81" s="30"/>
      <c r="U81" s="30"/>
      <c r="V81" s="30"/>
      <c r="W81" s="30"/>
      <c r="X81" s="30">
        <v>10</v>
      </c>
      <c r="Y81" s="30"/>
      <c r="Z81" s="30"/>
      <c r="AA81" s="30"/>
    </row>
    <row r="82" spans="1:24" ht="15">
      <c r="A82" s="90" t="s">
        <v>140</v>
      </c>
      <c r="B82" s="90" t="s">
        <v>281</v>
      </c>
      <c r="C82" s="91" t="s">
        <v>528</v>
      </c>
      <c r="D82" s="92" t="s">
        <v>739</v>
      </c>
      <c r="E82" s="92" t="s">
        <v>366</v>
      </c>
      <c r="F82" s="92" t="s">
        <v>713</v>
      </c>
      <c r="G82" s="44" t="s">
        <v>122</v>
      </c>
      <c r="H82" s="40" t="s">
        <v>123</v>
      </c>
      <c r="I82" s="45" t="s">
        <v>168</v>
      </c>
      <c r="J82" s="46" t="s">
        <v>169</v>
      </c>
      <c r="K82" s="41" t="s">
        <v>290</v>
      </c>
      <c r="L82" s="58">
        <v>11</v>
      </c>
      <c r="N82" s="76"/>
      <c r="O82" s="76">
        <v>10</v>
      </c>
      <c r="X82" s="30">
        <v>10</v>
      </c>
    </row>
    <row r="83" spans="1:24" ht="15">
      <c r="A83" s="90" t="s">
        <v>141</v>
      </c>
      <c r="B83" s="90" t="s">
        <v>281</v>
      </c>
      <c r="C83" s="91" t="s">
        <v>529</v>
      </c>
      <c r="D83" s="92" t="s">
        <v>739</v>
      </c>
      <c r="E83" s="92" t="s">
        <v>366</v>
      </c>
      <c r="F83" s="92" t="s">
        <v>712</v>
      </c>
      <c r="G83" s="44" t="s">
        <v>122</v>
      </c>
      <c r="H83" s="40" t="s">
        <v>123</v>
      </c>
      <c r="I83" s="45" t="s">
        <v>173</v>
      </c>
      <c r="J83" s="46" t="s">
        <v>170</v>
      </c>
      <c r="K83" s="41" t="s">
        <v>290</v>
      </c>
      <c r="L83" s="58">
        <v>4.5</v>
      </c>
      <c r="N83" s="76"/>
      <c r="O83" s="76">
        <v>10</v>
      </c>
      <c r="X83" s="30">
        <v>10</v>
      </c>
    </row>
    <row r="84" spans="1:24" ht="15">
      <c r="A84" s="104" t="s">
        <v>142</v>
      </c>
      <c r="B84" s="104" t="s">
        <v>274</v>
      </c>
      <c r="C84" s="91" t="s">
        <v>530</v>
      </c>
      <c r="D84" s="92" t="s">
        <v>361</v>
      </c>
      <c r="E84" s="92" t="s">
        <v>361</v>
      </c>
      <c r="F84" s="92" t="s">
        <v>712</v>
      </c>
      <c r="G84" s="44" t="s">
        <v>444</v>
      </c>
      <c r="H84" s="40" t="s">
        <v>417</v>
      </c>
      <c r="I84" s="45"/>
      <c r="J84" s="46"/>
      <c r="K84" s="48" t="s">
        <v>431</v>
      </c>
      <c r="L84" s="60">
        <v>4</v>
      </c>
      <c r="M84" t="s">
        <v>310</v>
      </c>
      <c r="N84" s="76" t="s">
        <v>385</v>
      </c>
      <c r="O84" s="76" t="s">
        <v>385</v>
      </c>
      <c r="X84" s="30" t="s">
        <v>385</v>
      </c>
    </row>
    <row r="85" spans="1:24" ht="15">
      <c r="A85" s="90" t="s">
        <v>143</v>
      </c>
      <c r="B85" s="104" t="s">
        <v>274</v>
      </c>
      <c r="C85" s="91" t="s">
        <v>144</v>
      </c>
      <c r="D85" s="92" t="s">
        <v>366</v>
      </c>
      <c r="E85" s="92" t="s">
        <v>366</v>
      </c>
      <c r="F85" s="92" t="s">
        <v>712</v>
      </c>
      <c r="G85" s="44" t="s">
        <v>311</v>
      </c>
      <c r="H85" s="40" t="s">
        <v>312</v>
      </c>
      <c r="I85" s="45" t="s">
        <v>168</v>
      </c>
      <c r="J85" s="46" t="s">
        <v>169</v>
      </c>
      <c r="K85" s="49" t="s">
        <v>290</v>
      </c>
      <c r="L85" s="58">
        <v>7</v>
      </c>
      <c r="N85" s="76"/>
      <c r="O85" s="76">
        <v>10</v>
      </c>
      <c r="X85" s="30">
        <v>10</v>
      </c>
    </row>
    <row r="86" spans="1:24" ht="15">
      <c r="A86" s="90" t="s">
        <v>145</v>
      </c>
      <c r="B86" s="104" t="s">
        <v>274</v>
      </c>
      <c r="C86" s="91" t="s">
        <v>146</v>
      </c>
      <c r="D86" s="92" t="s">
        <v>361</v>
      </c>
      <c r="E86" s="92" t="s">
        <v>361</v>
      </c>
      <c r="F86" s="92" t="s">
        <v>712</v>
      </c>
      <c r="G86" s="44" t="s">
        <v>122</v>
      </c>
      <c r="H86" s="40" t="s">
        <v>123</v>
      </c>
      <c r="I86" s="45" t="s">
        <v>168</v>
      </c>
      <c r="J86" s="46" t="s">
        <v>169</v>
      </c>
      <c r="K86" s="49" t="s">
        <v>290</v>
      </c>
      <c r="L86" s="58">
        <v>7</v>
      </c>
      <c r="N86" s="76"/>
      <c r="O86" s="76">
        <v>10</v>
      </c>
      <c r="X86" s="30">
        <v>10</v>
      </c>
    </row>
    <row r="87" spans="1:24" ht="15">
      <c r="A87" s="90" t="s">
        <v>147</v>
      </c>
      <c r="B87" s="104" t="s">
        <v>274</v>
      </c>
      <c r="C87" s="91" t="s">
        <v>148</v>
      </c>
      <c r="D87" s="92" t="s">
        <v>361</v>
      </c>
      <c r="E87" s="92" t="s">
        <v>361</v>
      </c>
      <c r="F87" s="92" t="s">
        <v>713</v>
      </c>
      <c r="G87" s="44" t="s">
        <v>437</v>
      </c>
      <c r="H87" s="40" t="s">
        <v>430</v>
      </c>
      <c r="I87" s="45"/>
      <c r="J87" s="46"/>
      <c r="K87" s="48" t="s">
        <v>431</v>
      </c>
      <c r="L87" s="58">
        <v>12</v>
      </c>
      <c r="M87" t="s">
        <v>310</v>
      </c>
      <c r="N87" s="76" t="s">
        <v>385</v>
      </c>
      <c r="O87" s="76" t="s">
        <v>385</v>
      </c>
      <c r="X87" s="30" t="s">
        <v>385</v>
      </c>
    </row>
    <row r="88" spans="1:24" ht="15">
      <c r="A88" s="90" t="s">
        <v>149</v>
      </c>
      <c r="B88" s="104" t="s">
        <v>274</v>
      </c>
      <c r="C88" s="91" t="s">
        <v>150</v>
      </c>
      <c r="D88" s="92" t="s">
        <v>361</v>
      </c>
      <c r="E88" s="92" t="s">
        <v>361</v>
      </c>
      <c r="F88" s="92" t="s">
        <v>713</v>
      </c>
      <c r="G88" s="44" t="s">
        <v>438</v>
      </c>
      <c r="H88" s="40" t="s">
        <v>429</v>
      </c>
      <c r="I88" s="45"/>
      <c r="J88" s="46"/>
      <c r="K88" s="48" t="s">
        <v>431</v>
      </c>
      <c r="L88" s="58">
        <v>10</v>
      </c>
      <c r="M88" t="s">
        <v>310</v>
      </c>
      <c r="N88" s="76" t="s">
        <v>385</v>
      </c>
      <c r="O88" s="76" t="s">
        <v>385</v>
      </c>
      <c r="X88" s="30" t="s">
        <v>385</v>
      </c>
    </row>
    <row r="89" spans="1:24" ht="15">
      <c r="A89" s="90" t="s">
        <v>151</v>
      </c>
      <c r="B89" s="104" t="s">
        <v>274</v>
      </c>
      <c r="C89" s="91" t="s">
        <v>152</v>
      </c>
      <c r="D89" s="92" t="s">
        <v>361</v>
      </c>
      <c r="E89" s="92" t="s">
        <v>361</v>
      </c>
      <c r="F89" s="92" t="s">
        <v>713</v>
      </c>
      <c r="G89" s="44" t="s">
        <v>449</v>
      </c>
      <c r="H89" s="40" t="s">
        <v>450</v>
      </c>
      <c r="I89" s="45"/>
      <c r="J89" s="46"/>
      <c r="K89" s="48" t="s">
        <v>431</v>
      </c>
      <c r="L89" s="58" t="s">
        <v>362</v>
      </c>
      <c r="N89" s="76" t="s">
        <v>385</v>
      </c>
      <c r="O89" s="76" t="s">
        <v>385</v>
      </c>
      <c r="X89" s="30" t="s">
        <v>385</v>
      </c>
    </row>
    <row r="90" spans="1:21" ht="15">
      <c r="A90" s="105" t="s">
        <v>153</v>
      </c>
      <c r="B90" s="104" t="s">
        <v>274</v>
      </c>
      <c r="C90" s="106" t="s">
        <v>154</v>
      </c>
      <c r="D90" s="102" t="s">
        <v>366</v>
      </c>
      <c r="E90" s="102" t="s">
        <v>367</v>
      </c>
      <c r="F90" s="92" t="s">
        <v>713</v>
      </c>
      <c r="G90" s="40" t="s">
        <v>406</v>
      </c>
      <c r="H90" s="40" t="s">
        <v>401</v>
      </c>
      <c r="I90" s="45"/>
      <c r="J90" s="46"/>
      <c r="K90" s="48" t="s">
        <v>293</v>
      </c>
      <c r="L90" s="58" t="s">
        <v>362</v>
      </c>
      <c r="N90" s="76"/>
      <c r="O90" s="76">
        <v>5</v>
      </c>
      <c r="P90" s="30">
        <v>5</v>
      </c>
      <c r="Q90" s="30">
        <v>1</v>
      </c>
      <c r="T90" s="30">
        <v>1</v>
      </c>
      <c r="U90" s="30">
        <v>1</v>
      </c>
    </row>
    <row r="91" spans="1:24" ht="15">
      <c r="A91" s="90" t="s">
        <v>155</v>
      </c>
      <c r="B91" s="104" t="s">
        <v>274</v>
      </c>
      <c r="C91" s="91" t="s">
        <v>156</v>
      </c>
      <c r="D91" s="92" t="s">
        <v>361</v>
      </c>
      <c r="E91" s="92" t="s">
        <v>361</v>
      </c>
      <c r="F91" s="92" t="s">
        <v>713</v>
      </c>
      <c r="G91" s="44" t="s">
        <v>445</v>
      </c>
      <c r="H91" s="40" t="s">
        <v>452</v>
      </c>
      <c r="I91" s="45"/>
      <c r="J91" s="46"/>
      <c r="K91" s="48" t="s">
        <v>431</v>
      </c>
      <c r="L91" s="58" t="s">
        <v>362</v>
      </c>
      <c r="M91" t="s">
        <v>310</v>
      </c>
      <c r="N91" s="76" t="s">
        <v>385</v>
      </c>
      <c r="O91" s="76" t="s">
        <v>385</v>
      </c>
      <c r="X91" s="30" t="s">
        <v>385</v>
      </c>
    </row>
    <row r="92" spans="1:15" ht="15">
      <c r="A92" s="90" t="s">
        <v>157</v>
      </c>
      <c r="B92" s="104" t="s">
        <v>274</v>
      </c>
      <c r="C92" s="146" t="s">
        <v>672</v>
      </c>
      <c r="D92" s="102" t="s">
        <v>366</v>
      </c>
      <c r="E92" s="102" t="s">
        <v>367</v>
      </c>
      <c r="F92" s="92" t="s">
        <v>713</v>
      </c>
      <c r="G92" s="44" t="s">
        <v>446</v>
      </c>
      <c r="H92" s="40" t="s">
        <v>451</v>
      </c>
      <c r="I92" s="45"/>
      <c r="J92" s="46"/>
      <c r="K92" s="48" t="s">
        <v>431</v>
      </c>
      <c r="L92" s="58" t="s">
        <v>362</v>
      </c>
      <c r="M92" t="s">
        <v>310</v>
      </c>
      <c r="N92" s="76" t="s">
        <v>385</v>
      </c>
      <c r="O92" s="76" t="s">
        <v>385</v>
      </c>
    </row>
    <row r="93" spans="1:15" ht="15">
      <c r="A93" s="90" t="s">
        <v>531</v>
      </c>
      <c r="B93" s="104" t="s">
        <v>274</v>
      </c>
      <c r="C93" s="91" t="s">
        <v>534</v>
      </c>
      <c r="D93" s="102" t="s">
        <v>366</v>
      </c>
      <c r="E93" s="102" t="s">
        <v>367</v>
      </c>
      <c r="F93" s="92" t="s">
        <v>713</v>
      </c>
      <c r="G93" s="53" t="s">
        <v>446</v>
      </c>
      <c r="H93" s="40" t="s">
        <v>451</v>
      </c>
      <c r="I93" s="45"/>
      <c r="J93" s="46"/>
      <c r="K93" s="48" t="s">
        <v>431</v>
      </c>
      <c r="L93" s="58" t="s">
        <v>362</v>
      </c>
      <c r="M93" s="88" t="s">
        <v>310</v>
      </c>
      <c r="N93" s="76" t="s">
        <v>385</v>
      </c>
      <c r="O93" s="76" t="s">
        <v>385</v>
      </c>
    </row>
    <row r="94" spans="1:15" ht="15">
      <c r="A94" s="90" t="s">
        <v>532</v>
      </c>
      <c r="B94" s="104" t="s">
        <v>274</v>
      </c>
      <c r="C94" s="91" t="s">
        <v>535</v>
      </c>
      <c r="D94" s="92" t="s">
        <v>366</v>
      </c>
      <c r="E94" s="92" t="s">
        <v>367</v>
      </c>
      <c r="F94" s="92" t="s">
        <v>713</v>
      </c>
      <c r="G94" s="53" t="s">
        <v>446</v>
      </c>
      <c r="H94" s="40" t="s">
        <v>451</v>
      </c>
      <c r="I94" s="45"/>
      <c r="J94" s="46"/>
      <c r="K94" s="48" t="s">
        <v>431</v>
      </c>
      <c r="L94" s="58" t="s">
        <v>362</v>
      </c>
      <c r="M94" s="88" t="s">
        <v>310</v>
      </c>
      <c r="N94" s="76" t="s">
        <v>385</v>
      </c>
      <c r="O94" s="76" t="s">
        <v>385</v>
      </c>
    </row>
    <row r="95" spans="1:15" ht="15">
      <c r="A95" s="90" t="s">
        <v>533</v>
      </c>
      <c r="B95" s="104" t="s">
        <v>274</v>
      </c>
      <c r="C95" s="91" t="s">
        <v>536</v>
      </c>
      <c r="D95" s="92" t="s">
        <v>366</v>
      </c>
      <c r="E95" s="92" t="s">
        <v>366</v>
      </c>
      <c r="F95" s="92" t="s">
        <v>713</v>
      </c>
      <c r="G95" s="53" t="s">
        <v>446</v>
      </c>
      <c r="H95" s="40" t="s">
        <v>451</v>
      </c>
      <c r="I95" s="45"/>
      <c r="J95" s="46"/>
      <c r="K95" s="48" t="s">
        <v>431</v>
      </c>
      <c r="L95" s="58" t="s">
        <v>362</v>
      </c>
      <c r="M95" s="88" t="s">
        <v>310</v>
      </c>
      <c r="N95" s="76" t="s">
        <v>385</v>
      </c>
      <c r="O95" s="76" t="s">
        <v>385</v>
      </c>
    </row>
    <row r="96" spans="1:24" ht="15">
      <c r="A96" s="90" t="s">
        <v>158</v>
      </c>
      <c r="B96" s="90" t="s">
        <v>273</v>
      </c>
      <c r="C96" s="91" t="s">
        <v>159</v>
      </c>
      <c r="D96" s="92" t="s">
        <v>739</v>
      </c>
      <c r="E96" s="92" t="s">
        <v>366</v>
      </c>
      <c r="F96" s="92" t="s">
        <v>712</v>
      </c>
      <c r="G96" s="44" t="s">
        <v>122</v>
      </c>
      <c r="H96" s="40" t="s">
        <v>123</v>
      </c>
      <c r="I96" s="45" t="s">
        <v>168</v>
      </c>
      <c r="J96" s="46" t="s">
        <v>169</v>
      </c>
      <c r="K96" s="48" t="s">
        <v>290</v>
      </c>
      <c r="L96" s="58" t="s">
        <v>362</v>
      </c>
      <c r="N96" s="76"/>
      <c r="O96" s="76">
        <v>10</v>
      </c>
      <c r="X96" s="30">
        <v>10</v>
      </c>
    </row>
    <row r="97" spans="1:24" ht="15">
      <c r="A97" s="90" t="s">
        <v>160</v>
      </c>
      <c r="B97" s="90" t="s">
        <v>273</v>
      </c>
      <c r="C97" s="91" t="s">
        <v>161</v>
      </c>
      <c r="D97" s="92" t="s">
        <v>739</v>
      </c>
      <c r="E97" s="92" t="s">
        <v>366</v>
      </c>
      <c r="F97" s="92" t="s">
        <v>712</v>
      </c>
      <c r="G97" s="44" t="s">
        <v>122</v>
      </c>
      <c r="H97" s="40" t="s">
        <v>123</v>
      </c>
      <c r="I97" s="41" t="s">
        <v>162</v>
      </c>
      <c r="J97" s="41" t="s">
        <v>163</v>
      </c>
      <c r="K97" s="48" t="s">
        <v>293</v>
      </c>
      <c r="L97" s="58" t="s">
        <v>362</v>
      </c>
      <c r="N97" s="76"/>
      <c r="O97" s="76">
        <v>10</v>
      </c>
      <c r="X97" s="30">
        <v>10</v>
      </c>
    </row>
    <row r="98" spans="1:24" ht="15">
      <c r="A98" s="90" t="s">
        <v>164</v>
      </c>
      <c r="B98" s="90" t="s">
        <v>273</v>
      </c>
      <c r="C98" s="91" t="s">
        <v>165</v>
      </c>
      <c r="D98" s="92" t="s">
        <v>739</v>
      </c>
      <c r="E98" s="92" t="s">
        <v>366</v>
      </c>
      <c r="F98" s="92" t="s">
        <v>712</v>
      </c>
      <c r="G98" s="44" t="s">
        <v>122</v>
      </c>
      <c r="H98" s="40" t="s">
        <v>123</v>
      </c>
      <c r="I98" s="45" t="s">
        <v>168</v>
      </c>
      <c r="J98" s="41" t="s">
        <v>169</v>
      </c>
      <c r="K98" s="49" t="s">
        <v>290</v>
      </c>
      <c r="L98" s="58" t="s">
        <v>362</v>
      </c>
      <c r="N98" s="76"/>
      <c r="O98" s="76">
        <v>10</v>
      </c>
      <c r="X98" s="30">
        <v>10</v>
      </c>
    </row>
    <row r="99" spans="1:24" ht="15">
      <c r="A99" s="95" t="s">
        <v>166</v>
      </c>
      <c r="B99" s="90" t="s">
        <v>273</v>
      </c>
      <c r="C99" s="93" t="s">
        <v>167</v>
      </c>
      <c r="D99" s="101" t="s">
        <v>366</v>
      </c>
      <c r="E99" s="101" t="s">
        <v>366</v>
      </c>
      <c r="F99" s="92" t="s">
        <v>713</v>
      </c>
      <c r="G99" s="53" t="s">
        <v>122</v>
      </c>
      <c r="H99" s="40" t="s">
        <v>123</v>
      </c>
      <c r="I99" s="45" t="s">
        <v>168</v>
      </c>
      <c r="J99" s="41" t="s">
        <v>169</v>
      </c>
      <c r="K99" s="48" t="s">
        <v>293</v>
      </c>
      <c r="L99" s="58" t="s">
        <v>362</v>
      </c>
      <c r="M99" t="s">
        <v>306</v>
      </c>
      <c r="N99" s="76"/>
      <c r="O99" s="76">
        <v>10</v>
      </c>
      <c r="X99" s="30">
        <v>10</v>
      </c>
    </row>
    <row r="100" spans="1:24" ht="15">
      <c r="A100" s="90" t="s">
        <v>171</v>
      </c>
      <c r="B100" s="90" t="s">
        <v>273</v>
      </c>
      <c r="C100" s="91" t="s">
        <v>172</v>
      </c>
      <c r="D100" s="92" t="s">
        <v>366</v>
      </c>
      <c r="E100" s="92" t="s">
        <v>366</v>
      </c>
      <c r="F100" s="92" t="s">
        <v>712</v>
      </c>
      <c r="G100" s="44" t="s">
        <v>122</v>
      </c>
      <c r="H100" s="40" t="s">
        <v>123</v>
      </c>
      <c r="I100" s="50" t="s">
        <v>173</v>
      </c>
      <c r="J100" s="41" t="s">
        <v>170</v>
      </c>
      <c r="K100" s="49" t="s">
        <v>290</v>
      </c>
      <c r="L100" s="58" t="s">
        <v>362</v>
      </c>
      <c r="N100" s="76"/>
      <c r="O100" s="76">
        <v>10</v>
      </c>
      <c r="X100" s="30">
        <v>10</v>
      </c>
    </row>
    <row r="101" spans="1:27" s="147" customFormat="1" ht="15">
      <c r="A101" s="90" t="s">
        <v>710</v>
      </c>
      <c r="B101" s="90" t="s">
        <v>273</v>
      </c>
      <c r="C101" s="93" t="s">
        <v>711</v>
      </c>
      <c r="D101" s="101" t="s">
        <v>366</v>
      </c>
      <c r="E101" s="101" t="s">
        <v>366</v>
      </c>
      <c r="F101" s="92" t="s">
        <v>713</v>
      </c>
      <c r="G101" s="53" t="s">
        <v>122</v>
      </c>
      <c r="H101" s="40" t="s">
        <v>123</v>
      </c>
      <c r="I101" s="45" t="s">
        <v>168</v>
      </c>
      <c r="J101" s="41" t="s">
        <v>169</v>
      </c>
      <c r="K101" s="48" t="s">
        <v>293</v>
      </c>
      <c r="L101" s="58" t="s">
        <v>362</v>
      </c>
      <c r="M101" s="147" t="s">
        <v>306</v>
      </c>
      <c r="N101" s="76"/>
      <c r="O101" s="76">
        <v>10</v>
      </c>
      <c r="P101" s="30"/>
      <c r="Q101" s="30"/>
      <c r="R101" s="30"/>
      <c r="S101" s="30"/>
      <c r="T101" s="30"/>
      <c r="U101" s="30"/>
      <c r="V101" s="30"/>
      <c r="W101" s="30"/>
      <c r="X101" s="30">
        <v>10</v>
      </c>
      <c r="Y101" s="30"/>
      <c r="Z101" s="30"/>
      <c r="AA101" s="30"/>
    </row>
    <row r="102" spans="1:24" ht="15">
      <c r="A102" s="90" t="s">
        <v>174</v>
      </c>
      <c r="B102" s="90" t="s">
        <v>272</v>
      </c>
      <c r="C102" s="91" t="s">
        <v>175</v>
      </c>
      <c r="D102" s="92" t="s">
        <v>361</v>
      </c>
      <c r="E102" s="92" t="s">
        <v>361</v>
      </c>
      <c r="F102" s="92" t="s">
        <v>712</v>
      </c>
      <c r="G102" s="44" t="s">
        <v>122</v>
      </c>
      <c r="H102" s="40" t="s">
        <v>123</v>
      </c>
      <c r="I102" s="41" t="s">
        <v>176</v>
      </c>
      <c r="J102" s="41" t="s">
        <v>177</v>
      </c>
      <c r="K102" s="49" t="s">
        <v>290</v>
      </c>
      <c r="L102" s="58" t="s">
        <v>362</v>
      </c>
      <c r="N102" s="76"/>
      <c r="O102" s="76">
        <v>10</v>
      </c>
      <c r="X102" s="30">
        <v>10</v>
      </c>
    </row>
    <row r="103" spans="1:24" ht="15">
      <c r="A103" s="90" t="s">
        <v>538</v>
      </c>
      <c r="B103" s="90" t="s">
        <v>272</v>
      </c>
      <c r="C103" s="91" t="s">
        <v>537</v>
      </c>
      <c r="D103" s="92" t="s">
        <v>366</v>
      </c>
      <c r="E103" s="92" t="s">
        <v>361</v>
      </c>
      <c r="F103" s="92" t="s">
        <v>712</v>
      </c>
      <c r="G103" s="44" t="s">
        <v>122</v>
      </c>
      <c r="H103" s="40" t="s">
        <v>123</v>
      </c>
      <c r="I103" s="51" t="s">
        <v>168</v>
      </c>
      <c r="J103" s="41" t="s">
        <v>169</v>
      </c>
      <c r="K103" s="49" t="s">
        <v>290</v>
      </c>
      <c r="L103" s="58" t="s">
        <v>362</v>
      </c>
      <c r="N103" s="76"/>
      <c r="O103" s="76">
        <v>10</v>
      </c>
      <c r="X103" s="30">
        <v>10</v>
      </c>
    </row>
    <row r="104" spans="1:24" ht="15">
      <c r="A104" s="90" t="s">
        <v>178</v>
      </c>
      <c r="B104" s="90" t="s">
        <v>275</v>
      </c>
      <c r="C104" s="91" t="s">
        <v>179</v>
      </c>
      <c r="D104" s="102" t="s">
        <v>366</v>
      </c>
      <c r="E104" s="102" t="s">
        <v>366</v>
      </c>
      <c r="F104" s="92" t="s">
        <v>713</v>
      </c>
      <c r="G104" s="44" t="s">
        <v>122</v>
      </c>
      <c r="H104" s="40" t="s">
        <v>123</v>
      </c>
      <c r="I104" s="51" t="s">
        <v>168</v>
      </c>
      <c r="J104" s="41" t="s">
        <v>169</v>
      </c>
      <c r="K104" s="49" t="s">
        <v>290</v>
      </c>
      <c r="L104" s="58" t="s">
        <v>362</v>
      </c>
      <c r="N104" s="76"/>
      <c r="O104" s="76">
        <v>10</v>
      </c>
      <c r="X104" s="30">
        <v>10</v>
      </c>
    </row>
    <row r="105" spans="1:24" ht="15">
      <c r="A105" s="90" t="s">
        <v>717</v>
      </c>
      <c r="B105" s="90" t="s">
        <v>276</v>
      </c>
      <c r="C105" s="146" t="s">
        <v>673</v>
      </c>
      <c r="D105" s="92" t="s">
        <v>361</v>
      </c>
      <c r="E105" s="92" t="s">
        <v>361</v>
      </c>
      <c r="F105" s="92" t="s">
        <v>714</v>
      </c>
      <c r="G105" s="52" t="s">
        <v>758</v>
      </c>
      <c r="H105" s="80" t="s">
        <v>759</v>
      </c>
      <c r="I105" s="78" t="s">
        <v>180</v>
      </c>
      <c r="J105" s="78" t="s">
        <v>181</v>
      </c>
      <c r="K105" s="48" t="s">
        <v>293</v>
      </c>
      <c r="L105" s="58" t="s">
        <v>362</v>
      </c>
      <c r="N105" s="76"/>
      <c r="O105" s="76">
        <v>10</v>
      </c>
      <c r="X105" s="30">
        <v>10</v>
      </c>
    </row>
    <row r="106" spans="1:27" s="147" customFormat="1" ht="15">
      <c r="A106" s="90" t="s">
        <v>718</v>
      </c>
      <c r="B106" s="137" t="s">
        <v>276</v>
      </c>
      <c r="C106" s="146" t="s">
        <v>754</v>
      </c>
      <c r="D106" s="92" t="s">
        <v>366</v>
      </c>
      <c r="E106" s="92" t="s">
        <v>366</v>
      </c>
      <c r="F106" s="92" t="s">
        <v>714</v>
      </c>
      <c r="G106" s="52" t="s">
        <v>758</v>
      </c>
      <c r="H106" s="80" t="s">
        <v>759</v>
      </c>
      <c r="I106" s="78" t="s">
        <v>180</v>
      </c>
      <c r="J106" s="78" t="s">
        <v>181</v>
      </c>
      <c r="K106" s="48" t="s">
        <v>293</v>
      </c>
      <c r="L106" s="58" t="s">
        <v>362</v>
      </c>
      <c r="N106" s="76"/>
      <c r="O106" s="76">
        <v>10</v>
      </c>
      <c r="P106" s="30"/>
      <c r="Q106" s="30"/>
      <c r="R106" s="30"/>
      <c r="S106" s="30"/>
      <c r="T106" s="30"/>
      <c r="U106" s="30"/>
      <c r="V106" s="30"/>
      <c r="W106" s="30"/>
      <c r="X106" s="30">
        <v>10</v>
      </c>
      <c r="Y106" s="30"/>
      <c r="Z106" s="30"/>
      <c r="AA106" s="30"/>
    </row>
    <row r="107" spans="1:24" ht="24">
      <c r="A107" s="103" t="s">
        <v>719</v>
      </c>
      <c r="B107" s="90" t="s">
        <v>276</v>
      </c>
      <c r="C107" s="146" t="s">
        <v>723</v>
      </c>
      <c r="D107" s="92" t="s">
        <v>361</v>
      </c>
      <c r="E107" s="92" t="s">
        <v>361</v>
      </c>
      <c r="F107" s="92" t="s">
        <v>713</v>
      </c>
      <c r="G107" s="52" t="s">
        <v>427</v>
      </c>
      <c r="H107" s="80" t="s">
        <v>760</v>
      </c>
      <c r="I107" s="78" t="s">
        <v>182</v>
      </c>
      <c r="J107" s="78" t="s">
        <v>315</v>
      </c>
      <c r="K107" s="48" t="s">
        <v>290</v>
      </c>
      <c r="L107" s="58" t="s">
        <v>362</v>
      </c>
      <c r="N107" s="76"/>
      <c r="O107" s="76">
        <v>10</v>
      </c>
      <c r="X107" s="30">
        <v>10</v>
      </c>
    </row>
    <row r="108" spans="1:27" s="147" customFormat="1" ht="24">
      <c r="A108" s="103" t="s">
        <v>720</v>
      </c>
      <c r="B108" s="137" t="s">
        <v>276</v>
      </c>
      <c r="C108" s="146" t="s">
        <v>755</v>
      </c>
      <c r="D108" s="92" t="s">
        <v>366</v>
      </c>
      <c r="E108" s="92" t="s">
        <v>366</v>
      </c>
      <c r="F108" s="92" t="s">
        <v>713</v>
      </c>
      <c r="G108" s="52" t="s">
        <v>427</v>
      </c>
      <c r="H108" s="80" t="s">
        <v>760</v>
      </c>
      <c r="I108" s="78" t="s">
        <v>182</v>
      </c>
      <c r="J108" s="78" t="s">
        <v>315</v>
      </c>
      <c r="K108" s="48" t="s">
        <v>290</v>
      </c>
      <c r="L108" s="58" t="s">
        <v>362</v>
      </c>
      <c r="N108" s="76"/>
      <c r="O108" s="76">
        <v>10</v>
      </c>
      <c r="P108" s="30"/>
      <c r="Q108" s="30"/>
      <c r="R108" s="30"/>
      <c r="S108" s="30"/>
      <c r="T108" s="30"/>
      <c r="U108" s="30"/>
      <c r="V108" s="30"/>
      <c r="W108" s="30"/>
      <c r="X108" s="30">
        <v>10</v>
      </c>
      <c r="Y108" s="30"/>
      <c r="Z108" s="30"/>
      <c r="AA108" s="30"/>
    </row>
    <row r="109" spans="1:24" ht="24">
      <c r="A109" s="90" t="s">
        <v>721</v>
      </c>
      <c r="B109" s="90" t="s">
        <v>276</v>
      </c>
      <c r="C109" s="146" t="s">
        <v>674</v>
      </c>
      <c r="D109" s="92" t="s">
        <v>361</v>
      </c>
      <c r="E109" s="92" t="s">
        <v>361</v>
      </c>
      <c r="F109" s="92" t="s">
        <v>714</v>
      </c>
      <c r="G109" s="52" t="s">
        <v>427</v>
      </c>
      <c r="H109" s="80" t="s">
        <v>761</v>
      </c>
      <c r="I109" s="78" t="s">
        <v>180</v>
      </c>
      <c r="J109" s="78" t="s">
        <v>181</v>
      </c>
      <c r="K109" s="48" t="s">
        <v>290</v>
      </c>
      <c r="L109" s="58" t="s">
        <v>362</v>
      </c>
      <c r="N109" s="76"/>
      <c r="O109" s="76">
        <v>10</v>
      </c>
      <c r="X109" s="30">
        <v>10</v>
      </c>
    </row>
    <row r="110" spans="1:27" s="147" customFormat="1" ht="24">
      <c r="A110" s="90" t="s">
        <v>722</v>
      </c>
      <c r="B110" s="137" t="s">
        <v>276</v>
      </c>
      <c r="C110" s="146" t="s">
        <v>768</v>
      </c>
      <c r="D110" s="92" t="s">
        <v>366</v>
      </c>
      <c r="E110" s="92" t="s">
        <v>366</v>
      </c>
      <c r="F110" s="92" t="s">
        <v>714</v>
      </c>
      <c r="G110" s="52" t="s">
        <v>427</v>
      </c>
      <c r="H110" s="80" t="s">
        <v>761</v>
      </c>
      <c r="I110" s="78" t="s">
        <v>180</v>
      </c>
      <c r="J110" s="78" t="s">
        <v>181</v>
      </c>
      <c r="K110" s="48" t="s">
        <v>290</v>
      </c>
      <c r="L110" s="58" t="s">
        <v>362</v>
      </c>
      <c r="N110" s="76"/>
      <c r="O110" s="76">
        <v>10</v>
      </c>
      <c r="P110" s="30"/>
      <c r="Q110" s="30"/>
      <c r="R110" s="30"/>
      <c r="S110" s="30"/>
      <c r="T110" s="30"/>
      <c r="U110" s="30"/>
      <c r="V110" s="30"/>
      <c r="W110" s="30"/>
      <c r="X110" s="30">
        <v>10</v>
      </c>
      <c r="Y110" s="30"/>
      <c r="Z110" s="30"/>
      <c r="AA110" s="30"/>
    </row>
    <row r="111" spans="1:24" ht="24">
      <c r="A111" s="90" t="s">
        <v>724</v>
      </c>
      <c r="B111" s="90" t="s">
        <v>276</v>
      </c>
      <c r="C111" s="146" t="s">
        <v>675</v>
      </c>
      <c r="D111" s="92" t="s">
        <v>361</v>
      </c>
      <c r="E111" s="92" t="s">
        <v>361</v>
      </c>
      <c r="F111" s="92" t="s">
        <v>714</v>
      </c>
      <c r="G111" s="52" t="s">
        <v>427</v>
      </c>
      <c r="H111" s="80" t="s">
        <v>761</v>
      </c>
      <c r="I111" s="78" t="s">
        <v>180</v>
      </c>
      <c r="J111" s="78" t="s">
        <v>181</v>
      </c>
      <c r="K111" s="48" t="s">
        <v>290</v>
      </c>
      <c r="L111" s="58" t="s">
        <v>362</v>
      </c>
      <c r="N111" s="76"/>
      <c r="O111" s="76">
        <v>10</v>
      </c>
      <c r="X111" s="30">
        <v>10</v>
      </c>
    </row>
    <row r="112" spans="1:27" s="147" customFormat="1" ht="24">
      <c r="A112" s="90" t="s">
        <v>725</v>
      </c>
      <c r="B112" s="137" t="s">
        <v>276</v>
      </c>
      <c r="C112" s="146" t="s">
        <v>767</v>
      </c>
      <c r="D112" s="92" t="s">
        <v>366</v>
      </c>
      <c r="E112" s="92" t="s">
        <v>366</v>
      </c>
      <c r="F112" s="92" t="s">
        <v>714</v>
      </c>
      <c r="G112" s="52" t="s">
        <v>427</v>
      </c>
      <c r="H112" s="80" t="s">
        <v>761</v>
      </c>
      <c r="I112" s="78" t="s">
        <v>180</v>
      </c>
      <c r="J112" s="78" t="s">
        <v>181</v>
      </c>
      <c r="K112" s="48" t="s">
        <v>290</v>
      </c>
      <c r="L112" s="58" t="s">
        <v>362</v>
      </c>
      <c r="N112" s="76"/>
      <c r="O112" s="76">
        <v>10</v>
      </c>
      <c r="P112" s="30"/>
      <c r="Q112" s="30"/>
      <c r="R112" s="30"/>
      <c r="S112" s="30"/>
      <c r="T112" s="30"/>
      <c r="U112" s="30"/>
      <c r="V112" s="30"/>
      <c r="W112" s="30"/>
      <c r="X112" s="30">
        <v>10</v>
      </c>
      <c r="Y112" s="30"/>
      <c r="Z112" s="30"/>
      <c r="AA112" s="30"/>
    </row>
    <row r="113" spans="1:15" ht="15">
      <c r="A113" s="94" t="s">
        <v>726</v>
      </c>
      <c r="B113" s="94" t="s">
        <v>277</v>
      </c>
      <c r="C113" s="146" t="s">
        <v>676</v>
      </c>
      <c r="D113" s="92" t="s">
        <v>361</v>
      </c>
      <c r="E113" s="92" t="s">
        <v>361</v>
      </c>
      <c r="F113" s="92" t="s">
        <v>714</v>
      </c>
      <c r="G113" s="44" t="s">
        <v>428</v>
      </c>
      <c r="H113" s="80" t="s">
        <v>314</v>
      </c>
      <c r="I113" s="78" t="s">
        <v>313</v>
      </c>
      <c r="J113" s="78" t="s">
        <v>314</v>
      </c>
      <c r="K113" s="49" t="s">
        <v>290</v>
      </c>
      <c r="L113" s="58" t="s">
        <v>362</v>
      </c>
      <c r="M113" t="s">
        <v>316</v>
      </c>
      <c r="N113" s="76">
        <v>15</v>
      </c>
      <c r="O113" s="76">
        <v>15</v>
      </c>
    </row>
    <row r="114" spans="1:27" s="147" customFormat="1" ht="15">
      <c r="A114" s="94" t="s">
        <v>727</v>
      </c>
      <c r="B114" s="149" t="s">
        <v>277</v>
      </c>
      <c r="C114" s="146" t="s">
        <v>766</v>
      </c>
      <c r="D114" s="92" t="s">
        <v>366</v>
      </c>
      <c r="E114" s="92" t="s">
        <v>366</v>
      </c>
      <c r="F114" s="92" t="s">
        <v>714</v>
      </c>
      <c r="G114" s="44" t="s">
        <v>428</v>
      </c>
      <c r="H114" s="80" t="s">
        <v>314</v>
      </c>
      <c r="I114" s="78" t="s">
        <v>313</v>
      </c>
      <c r="J114" s="78" t="s">
        <v>314</v>
      </c>
      <c r="K114" s="49" t="s">
        <v>290</v>
      </c>
      <c r="L114" s="58" t="s">
        <v>362</v>
      </c>
      <c r="M114" s="147" t="s">
        <v>316</v>
      </c>
      <c r="N114" s="76">
        <v>15</v>
      </c>
      <c r="O114" s="76">
        <v>15</v>
      </c>
      <c r="P114" s="30"/>
      <c r="Q114" s="30"/>
      <c r="R114" s="30"/>
      <c r="S114" s="30"/>
      <c r="T114" s="30"/>
      <c r="U114" s="30"/>
      <c r="V114" s="30"/>
      <c r="W114" s="30"/>
      <c r="X114" s="30"/>
      <c r="Y114" s="30"/>
      <c r="Z114" s="30"/>
      <c r="AA114" s="30"/>
    </row>
    <row r="115" spans="1:15" ht="15">
      <c r="A115" s="94" t="s">
        <v>539</v>
      </c>
      <c r="B115" s="94" t="s">
        <v>277</v>
      </c>
      <c r="C115" s="91" t="s">
        <v>540</v>
      </c>
      <c r="D115" s="92" t="s">
        <v>361</v>
      </c>
      <c r="E115" s="92" t="s">
        <v>361</v>
      </c>
      <c r="F115" s="92" t="s">
        <v>714</v>
      </c>
      <c r="G115" s="140" t="s">
        <v>748</v>
      </c>
      <c r="H115" s="78" t="s">
        <v>749</v>
      </c>
      <c r="I115" s="41"/>
      <c r="J115" s="41"/>
      <c r="K115" s="49" t="s">
        <v>290</v>
      </c>
      <c r="L115" s="58" t="s">
        <v>362</v>
      </c>
      <c r="M115" t="s">
        <v>316</v>
      </c>
      <c r="N115" s="76">
        <v>15</v>
      </c>
      <c r="O115" s="76">
        <v>15</v>
      </c>
    </row>
    <row r="116" spans="1:27" ht="15">
      <c r="A116" s="90" t="s">
        <v>728</v>
      </c>
      <c r="B116" s="94" t="s">
        <v>277</v>
      </c>
      <c r="C116" s="146" t="s">
        <v>677</v>
      </c>
      <c r="D116" s="92" t="s">
        <v>361</v>
      </c>
      <c r="E116" s="92" t="s">
        <v>361</v>
      </c>
      <c r="F116" s="92" t="s">
        <v>714</v>
      </c>
      <c r="G116" s="71" t="s">
        <v>397</v>
      </c>
      <c r="H116" s="40" t="s">
        <v>396</v>
      </c>
      <c r="I116" s="41"/>
      <c r="J116" s="41"/>
      <c r="K116" s="82" t="s">
        <v>293</v>
      </c>
      <c r="L116" s="58" t="s">
        <v>362</v>
      </c>
      <c r="N116" s="76">
        <v>15</v>
      </c>
      <c r="O116" s="76">
        <v>15</v>
      </c>
      <c r="T116" s="30">
        <v>1</v>
      </c>
      <c r="W116" s="30">
        <v>15</v>
      </c>
      <c r="AA116" s="30">
        <v>1</v>
      </c>
    </row>
    <row r="117" spans="1:27" s="147" customFormat="1" ht="15">
      <c r="A117" s="90" t="s">
        <v>729</v>
      </c>
      <c r="B117" s="149" t="s">
        <v>277</v>
      </c>
      <c r="C117" s="146" t="s">
        <v>762</v>
      </c>
      <c r="D117" s="92" t="s">
        <v>366</v>
      </c>
      <c r="E117" s="92" t="s">
        <v>366</v>
      </c>
      <c r="F117" s="92" t="s">
        <v>714</v>
      </c>
      <c r="G117" s="71" t="s">
        <v>397</v>
      </c>
      <c r="H117" s="40" t="s">
        <v>396</v>
      </c>
      <c r="I117" s="41"/>
      <c r="J117" s="41"/>
      <c r="K117" s="82" t="s">
        <v>293</v>
      </c>
      <c r="L117" s="58" t="s">
        <v>362</v>
      </c>
      <c r="N117" s="76">
        <v>15</v>
      </c>
      <c r="O117" s="76">
        <v>15</v>
      </c>
      <c r="P117" s="30"/>
      <c r="Q117" s="30"/>
      <c r="R117" s="30"/>
      <c r="S117" s="30"/>
      <c r="T117" s="30">
        <v>1</v>
      </c>
      <c r="U117" s="30"/>
      <c r="V117" s="30"/>
      <c r="W117" s="30">
        <v>15</v>
      </c>
      <c r="X117" s="30"/>
      <c r="Y117" s="30"/>
      <c r="Z117" s="30"/>
      <c r="AA117" s="30">
        <v>1</v>
      </c>
    </row>
    <row r="118" spans="1:27" ht="15">
      <c r="A118" s="90" t="s">
        <v>730</v>
      </c>
      <c r="B118" s="94" t="s">
        <v>277</v>
      </c>
      <c r="C118" s="146" t="s">
        <v>678</v>
      </c>
      <c r="D118" s="92" t="s">
        <v>361</v>
      </c>
      <c r="E118" s="92" t="s">
        <v>361</v>
      </c>
      <c r="F118" s="92" t="s">
        <v>714</v>
      </c>
      <c r="G118" s="71" t="s">
        <v>397</v>
      </c>
      <c r="H118" s="40" t="s">
        <v>396</v>
      </c>
      <c r="I118" s="41"/>
      <c r="J118" s="41"/>
      <c r="K118" s="82" t="s">
        <v>293</v>
      </c>
      <c r="L118" s="58" t="s">
        <v>362</v>
      </c>
      <c r="N118" s="76">
        <v>15</v>
      </c>
      <c r="O118" s="76">
        <v>15</v>
      </c>
      <c r="T118" s="30">
        <v>1</v>
      </c>
      <c r="W118" s="30">
        <v>15</v>
      </c>
      <c r="AA118" s="30">
        <v>1</v>
      </c>
    </row>
    <row r="119" spans="1:27" s="147" customFormat="1" ht="15">
      <c r="A119" s="90" t="s">
        <v>731</v>
      </c>
      <c r="B119" s="149" t="s">
        <v>277</v>
      </c>
      <c r="C119" s="146" t="s">
        <v>763</v>
      </c>
      <c r="D119" s="92" t="s">
        <v>366</v>
      </c>
      <c r="E119" s="92" t="s">
        <v>366</v>
      </c>
      <c r="F119" s="92" t="s">
        <v>714</v>
      </c>
      <c r="G119" s="71" t="s">
        <v>397</v>
      </c>
      <c r="H119" s="40" t="s">
        <v>396</v>
      </c>
      <c r="I119" s="41"/>
      <c r="J119" s="41"/>
      <c r="K119" s="82" t="s">
        <v>293</v>
      </c>
      <c r="L119" s="58" t="s">
        <v>362</v>
      </c>
      <c r="N119" s="76">
        <v>15</v>
      </c>
      <c r="O119" s="76">
        <v>15</v>
      </c>
      <c r="P119" s="30"/>
      <c r="Q119" s="30"/>
      <c r="R119" s="30"/>
      <c r="S119" s="30"/>
      <c r="T119" s="30">
        <v>1</v>
      </c>
      <c r="U119" s="30"/>
      <c r="V119" s="30"/>
      <c r="W119" s="30">
        <v>15</v>
      </c>
      <c r="X119" s="30"/>
      <c r="Y119" s="30"/>
      <c r="Z119" s="30"/>
      <c r="AA119" s="30">
        <v>1</v>
      </c>
    </row>
    <row r="120" spans="1:27" ht="15">
      <c r="A120" s="90" t="s">
        <v>732</v>
      </c>
      <c r="B120" s="94" t="s">
        <v>277</v>
      </c>
      <c r="C120" s="146" t="s">
        <v>679</v>
      </c>
      <c r="D120" s="92" t="s">
        <v>361</v>
      </c>
      <c r="E120" s="92" t="s">
        <v>361</v>
      </c>
      <c r="F120" s="92" t="s">
        <v>714</v>
      </c>
      <c r="G120" s="71" t="s">
        <v>397</v>
      </c>
      <c r="H120" s="40" t="s">
        <v>396</v>
      </c>
      <c r="I120" s="41"/>
      <c r="J120" s="41"/>
      <c r="K120" s="82" t="s">
        <v>293</v>
      </c>
      <c r="L120" s="58" t="s">
        <v>362</v>
      </c>
      <c r="N120" s="76">
        <v>15</v>
      </c>
      <c r="O120" s="76">
        <v>15</v>
      </c>
      <c r="T120" s="30">
        <v>1</v>
      </c>
      <c r="W120" s="30">
        <v>15</v>
      </c>
      <c r="AA120" s="30">
        <v>1</v>
      </c>
    </row>
    <row r="121" spans="1:27" s="147" customFormat="1" ht="15">
      <c r="A121" s="90" t="s">
        <v>733</v>
      </c>
      <c r="B121" s="149" t="s">
        <v>277</v>
      </c>
      <c r="C121" s="146" t="s">
        <v>764</v>
      </c>
      <c r="D121" s="92" t="s">
        <v>366</v>
      </c>
      <c r="E121" s="92" t="s">
        <v>366</v>
      </c>
      <c r="F121" s="92" t="s">
        <v>714</v>
      </c>
      <c r="G121" s="71" t="s">
        <v>397</v>
      </c>
      <c r="H121" s="40" t="s">
        <v>396</v>
      </c>
      <c r="I121" s="41"/>
      <c r="J121" s="41"/>
      <c r="K121" s="82" t="s">
        <v>293</v>
      </c>
      <c r="L121" s="58" t="s">
        <v>362</v>
      </c>
      <c r="N121" s="76">
        <v>15</v>
      </c>
      <c r="O121" s="76">
        <v>15</v>
      </c>
      <c r="P121" s="30"/>
      <c r="Q121" s="30"/>
      <c r="R121" s="30"/>
      <c r="S121" s="30"/>
      <c r="T121" s="30">
        <v>1</v>
      </c>
      <c r="U121" s="30"/>
      <c r="V121" s="30"/>
      <c r="W121" s="30">
        <v>15</v>
      </c>
      <c r="X121" s="30"/>
      <c r="Y121" s="30"/>
      <c r="Z121" s="30"/>
      <c r="AA121" s="30">
        <v>1</v>
      </c>
    </row>
    <row r="122" spans="1:27" ht="15">
      <c r="A122" s="90" t="s">
        <v>734</v>
      </c>
      <c r="B122" s="94" t="s">
        <v>277</v>
      </c>
      <c r="C122" s="146" t="s">
        <v>680</v>
      </c>
      <c r="D122" s="92" t="s">
        <v>361</v>
      </c>
      <c r="E122" s="92" t="s">
        <v>361</v>
      </c>
      <c r="F122" s="92" t="s">
        <v>714</v>
      </c>
      <c r="G122" s="71" t="s">
        <v>397</v>
      </c>
      <c r="H122" s="40" t="s">
        <v>396</v>
      </c>
      <c r="I122" s="41"/>
      <c r="J122" s="41"/>
      <c r="K122" s="82" t="s">
        <v>293</v>
      </c>
      <c r="L122" s="58" t="s">
        <v>362</v>
      </c>
      <c r="N122" s="76">
        <v>15</v>
      </c>
      <c r="O122" s="76">
        <v>15</v>
      </c>
      <c r="T122" s="30">
        <v>1</v>
      </c>
      <c r="W122" s="30">
        <v>15</v>
      </c>
      <c r="AA122" s="30">
        <v>1</v>
      </c>
    </row>
    <row r="123" spans="1:27" s="147" customFormat="1" ht="15">
      <c r="A123" s="90" t="s">
        <v>735</v>
      </c>
      <c r="B123" s="149" t="s">
        <v>277</v>
      </c>
      <c r="C123" s="146" t="s">
        <v>765</v>
      </c>
      <c r="D123" s="92" t="s">
        <v>366</v>
      </c>
      <c r="E123" s="92" t="s">
        <v>366</v>
      </c>
      <c r="F123" s="92" t="s">
        <v>714</v>
      </c>
      <c r="G123" s="71" t="s">
        <v>397</v>
      </c>
      <c r="H123" s="40" t="s">
        <v>396</v>
      </c>
      <c r="I123" s="41"/>
      <c r="J123" s="41"/>
      <c r="K123" s="82" t="s">
        <v>293</v>
      </c>
      <c r="L123" s="58" t="s">
        <v>362</v>
      </c>
      <c r="N123" s="76">
        <v>15</v>
      </c>
      <c r="O123" s="76">
        <v>15</v>
      </c>
      <c r="P123" s="30"/>
      <c r="Q123" s="30"/>
      <c r="R123" s="30"/>
      <c r="S123" s="30"/>
      <c r="T123" s="30">
        <v>1</v>
      </c>
      <c r="U123" s="30"/>
      <c r="V123" s="30"/>
      <c r="W123" s="30">
        <v>15</v>
      </c>
      <c r="X123" s="30"/>
      <c r="Y123" s="30"/>
      <c r="Z123" s="30"/>
      <c r="AA123" s="30">
        <v>1</v>
      </c>
    </row>
    <row r="124" spans="1:21" ht="15">
      <c r="A124" s="90" t="s">
        <v>183</v>
      </c>
      <c r="B124" s="94" t="s">
        <v>277</v>
      </c>
      <c r="C124" s="91" t="s">
        <v>541</v>
      </c>
      <c r="D124" s="92" t="s">
        <v>366</v>
      </c>
      <c r="E124" s="92" t="s">
        <v>366</v>
      </c>
      <c r="F124" s="92" t="s">
        <v>736</v>
      </c>
      <c r="G124" s="40" t="s">
        <v>406</v>
      </c>
      <c r="H124" s="40" t="s">
        <v>401</v>
      </c>
      <c r="I124" s="41"/>
      <c r="J124" s="41"/>
      <c r="K124" s="49" t="s">
        <v>293</v>
      </c>
      <c r="L124" s="58" t="s">
        <v>362</v>
      </c>
      <c r="M124" t="s">
        <v>317</v>
      </c>
      <c r="N124" s="76"/>
      <c r="O124" s="76">
        <v>5</v>
      </c>
      <c r="P124" s="30">
        <v>5</v>
      </c>
      <c r="Q124" s="30">
        <v>1</v>
      </c>
      <c r="T124" s="30">
        <v>1</v>
      </c>
      <c r="U124" s="30">
        <v>1</v>
      </c>
    </row>
    <row r="125" spans="1:21" ht="15">
      <c r="A125" s="90" t="s">
        <v>184</v>
      </c>
      <c r="B125" s="94" t="s">
        <v>277</v>
      </c>
      <c r="C125" s="91" t="s">
        <v>604</v>
      </c>
      <c r="D125" s="92" t="s">
        <v>366</v>
      </c>
      <c r="E125" s="92" t="s">
        <v>366</v>
      </c>
      <c r="F125" s="92" t="s">
        <v>714</v>
      </c>
      <c r="G125" s="40" t="s">
        <v>406</v>
      </c>
      <c r="H125" s="40" t="s">
        <v>401</v>
      </c>
      <c r="I125" s="41"/>
      <c r="J125" s="41"/>
      <c r="K125" s="49" t="s">
        <v>293</v>
      </c>
      <c r="L125" s="58" t="s">
        <v>362</v>
      </c>
      <c r="M125" t="s">
        <v>317</v>
      </c>
      <c r="N125" s="76"/>
      <c r="O125" s="76">
        <v>5</v>
      </c>
      <c r="P125" s="30">
        <v>5</v>
      </c>
      <c r="Q125" s="30">
        <v>1</v>
      </c>
      <c r="T125" s="30">
        <v>1</v>
      </c>
      <c r="U125" s="30">
        <v>1</v>
      </c>
    </row>
    <row r="126" spans="1:27" s="88" customFormat="1" ht="15">
      <c r="A126" s="90" t="s">
        <v>582</v>
      </c>
      <c r="B126" s="90" t="s">
        <v>278</v>
      </c>
      <c r="C126" s="91" t="s">
        <v>542</v>
      </c>
      <c r="D126" s="140" t="s">
        <v>361</v>
      </c>
      <c r="E126" s="140" t="s">
        <v>361</v>
      </c>
      <c r="F126" s="92" t="s">
        <v>712</v>
      </c>
      <c r="G126" s="81" t="s">
        <v>185</v>
      </c>
      <c r="H126" s="40" t="s">
        <v>186</v>
      </c>
      <c r="I126" s="41"/>
      <c r="J126" s="41"/>
      <c r="K126" s="49" t="s">
        <v>619</v>
      </c>
      <c r="L126" s="58" t="s">
        <v>362</v>
      </c>
      <c r="M126" s="88" t="s">
        <v>306</v>
      </c>
      <c r="N126" s="42"/>
      <c r="O126" s="76" t="s">
        <v>385</v>
      </c>
      <c r="P126" s="30"/>
      <c r="Q126" s="30"/>
      <c r="R126" s="30"/>
      <c r="S126" s="30"/>
      <c r="T126" s="30"/>
      <c r="U126" s="30"/>
      <c r="V126" s="30"/>
      <c r="W126" s="30"/>
      <c r="X126" s="30"/>
      <c r="Y126" s="30" t="s">
        <v>385</v>
      </c>
      <c r="Z126" s="30">
        <v>10</v>
      </c>
      <c r="AA126" s="30"/>
    </row>
    <row r="127" spans="1:27" s="88" customFormat="1" ht="15">
      <c r="A127" s="90" t="s">
        <v>583</v>
      </c>
      <c r="B127" s="90" t="s">
        <v>278</v>
      </c>
      <c r="C127" s="97" t="s">
        <v>543</v>
      </c>
      <c r="D127" s="150" t="s">
        <v>361</v>
      </c>
      <c r="E127" s="150" t="s">
        <v>361</v>
      </c>
      <c r="F127" s="92" t="s">
        <v>736</v>
      </c>
      <c r="G127" s="40" t="s">
        <v>185</v>
      </c>
      <c r="H127" s="40" t="s">
        <v>186</v>
      </c>
      <c r="I127" s="41"/>
      <c r="J127" s="41"/>
      <c r="K127" s="49" t="s">
        <v>619</v>
      </c>
      <c r="L127" s="58" t="s">
        <v>362</v>
      </c>
      <c r="M127" s="88" t="s">
        <v>317</v>
      </c>
      <c r="N127" s="76"/>
      <c r="O127" s="76">
        <v>5</v>
      </c>
      <c r="P127" s="30">
        <v>5</v>
      </c>
      <c r="Q127" s="30">
        <v>1</v>
      </c>
      <c r="R127" s="30"/>
      <c r="S127" s="30"/>
      <c r="T127" s="30">
        <v>1</v>
      </c>
      <c r="U127" s="30">
        <v>1</v>
      </c>
      <c r="V127" s="30"/>
      <c r="W127" s="30"/>
      <c r="X127" s="30"/>
      <c r="Y127" s="30"/>
      <c r="Z127" s="30"/>
      <c r="AA127" s="30"/>
    </row>
    <row r="128" spans="1:27" s="88" customFormat="1" ht="15">
      <c r="A128" s="90" t="s">
        <v>584</v>
      </c>
      <c r="B128" s="90" t="s">
        <v>278</v>
      </c>
      <c r="C128" s="90" t="s">
        <v>544</v>
      </c>
      <c r="D128" s="150" t="s">
        <v>361</v>
      </c>
      <c r="E128" s="150" t="s">
        <v>361</v>
      </c>
      <c r="F128" s="92" t="s">
        <v>712</v>
      </c>
      <c r="G128" s="81" t="s">
        <v>185</v>
      </c>
      <c r="H128" s="40" t="s">
        <v>186</v>
      </c>
      <c r="I128" s="41"/>
      <c r="J128" s="41"/>
      <c r="K128" s="49" t="s">
        <v>619</v>
      </c>
      <c r="L128" s="58" t="s">
        <v>362</v>
      </c>
      <c r="N128" s="42"/>
      <c r="O128" s="76" t="s">
        <v>385</v>
      </c>
      <c r="P128" s="30"/>
      <c r="Q128" s="30"/>
      <c r="R128" s="30"/>
      <c r="S128" s="30"/>
      <c r="T128" s="30"/>
      <c r="U128" s="30"/>
      <c r="V128" s="30"/>
      <c r="W128" s="30"/>
      <c r="X128" s="30"/>
      <c r="Y128" s="30" t="s">
        <v>385</v>
      </c>
      <c r="Z128" s="30">
        <v>10</v>
      </c>
      <c r="AA128" s="30"/>
    </row>
    <row r="129" spans="1:27" s="88" customFormat="1" ht="15">
      <c r="A129" s="90" t="s">
        <v>585</v>
      </c>
      <c r="B129" s="90" t="s">
        <v>278</v>
      </c>
      <c r="C129" s="90" t="s">
        <v>545</v>
      </c>
      <c r="D129" s="150" t="s">
        <v>361</v>
      </c>
      <c r="E129" s="150" t="s">
        <v>361</v>
      </c>
      <c r="F129" s="92" t="s">
        <v>736</v>
      </c>
      <c r="G129" s="81" t="s">
        <v>185</v>
      </c>
      <c r="H129" s="40" t="s">
        <v>186</v>
      </c>
      <c r="I129" s="41"/>
      <c r="J129" s="41"/>
      <c r="K129" s="49" t="s">
        <v>619</v>
      </c>
      <c r="L129" s="58" t="s">
        <v>362</v>
      </c>
      <c r="N129" s="42"/>
      <c r="O129" s="76" t="s">
        <v>385</v>
      </c>
      <c r="P129" s="30"/>
      <c r="Q129" s="30"/>
      <c r="R129" s="30"/>
      <c r="S129" s="30"/>
      <c r="T129" s="30"/>
      <c r="U129" s="30"/>
      <c r="V129" s="30"/>
      <c r="W129" s="30"/>
      <c r="X129" s="30"/>
      <c r="Y129" s="30" t="s">
        <v>385</v>
      </c>
      <c r="Z129" s="30">
        <v>10</v>
      </c>
      <c r="AA129" s="30"/>
    </row>
    <row r="130" spans="1:27" s="88" customFormat="1" ht="15">
      <c r="A130" s="90" t="s">
        <v>586</v>
      </c>
      <c r="B130" s="90" t="s">
        <v>278</v>
      </c>
      <c r="C130" s="90" t="s">
        <v>546</v>
      </c>
      <c r="D130" s="150" t="s">
        <v>361</v>
      </c>
      <c r="E130" s="150" t="s">
        <v>361</v>
      </c>
      <c r="F130" s="92" t="s">
        <v>736</v>
      </c>
      <c r="G130" s="81" t="s">
        <v>185</v>
      </c>
      <c r="H130" s="40" t="s">
        <v>186</v>
      </c>
      <c r="I130" s="41"/>
      <c r="J130" s="41"/>
      <c r="K130" s="49" t="s">
        <v>619</v>
      </c>
      <c r="L130" s="58" t="s">
        <v>362</v>
      </c>
      <c r="N130" s="42"/>
      <c r="O130" s="76" t="s">
        <v>385</v>
      </c>
      <c r="P130" s="30"/>
      <c r="Q130" s="30"/>
      <c r="R130" s="30"/>
      <c r="S130" s="30"/>
      <c r="T130" s="30"/>
      <c r="U130" s="30"/>
      <c r="V130" s="30"/>
      <c r="W130" s="30"/>
      <c r="X130" s="30"/>
      <c r="Y130" s="30" t="s">
        <v>385</v>
      </c>
      <c r="Z130" s="30">
        <v>10</v>
      </c>
      <c r="AA130" s="30"/>
    </row>
    <row r="131" spans="1:27" s="147" customFormat="1" ht="15">
      <c r="A131" s="137" t="s">
        <v>681</v>
      </c>
      <c r="B131" s="137" t="s">
        <v>278</v>
      </c>
      <c r="C131" s="137" t="s">
        <v>683</v>
      </c>
      <c r="D131" s="150" t="s">
        <v>366</v>
      </c>
      <c r="E131" s="150" t="s">
        <v>366</v>
      </c>
      <c r="F131" s="92" t="s">
        <v>712</v>
      </c>
      <c r="G131" s="81" t="s">
        <v>185</v>
      </c>
      <c r="H131" s="40" t="s">
        <v>186</v>
      </c>
      <c r="I131" s="41"/>
      <c r="J131" s="41"/>
      <c r="K131" s="49" t="s">
        <v>619</v>
      </c>
      <c r="L131" s="58" t="s">
        <v>362</v>
      </c>
      <c r="N131" s="42"/>
      <c r="O131" s="76" t="s">
        <v>385</v>
      </c>
      <c r="P131" s="30"/>
      <c r="Q131" s="30"/>
      <c r="R131" s="30"/>
      <c r="S131" s="30"/>
      <c r="T131" s="30"/>
      <c r="U131" s="30"/>
      <c r="V131" s="30"/>
      <c r="W131" s="30"/>
      <c r="X131" s="30"/>
      <c r="Y131" s="30" t="s">
        <v>385</v>
      </c>
      <c r="Z131" s="30">
        <v>10</v>
      </c>
      <c r="AA131" s="30"/>
    </row>
    <row r="132" spans="1:27" s="147" customFormat="1" ht="15">
      <c r="A132" s="137" t="s">
        <v>682</v>
      </c>
      <c r="B132" s="137" t="s">
        <v>278</v>
      </c>
      <c r="C132" s="137" t="s">
        <v>684</v>
      </c>
      <c r="D132" s="150" t="s">
        <v>366</v>
      </c>
      <c r="E132" s="150" t="s">
        <v>366</v>
      </c>
      <c r="F132" s="92" t="s">
        <v>736</v>
      </c>
      <c r="G132" s="81" t="s">
        <v>185</v>
      </c>
      <c r="H132" s="40" t="s">
        <v>186</v>
      </c>
      <c r="I132" s="41"/>
      <c r="J132" s="41"/>
      <c r="K132" s="49" t="s">
        <v>619</v>
      </c>
      <c r="L132" s="58" t="s">
        <v>362</v>
      </c>
      <c r="N132" s="42"/>
      <c r="O132" s="76" t="s">
        <v>385</v>
      </c>
      <c r="P132" s="30"/>
      <c r="Q132" s="30"/>
      <c r="R132" s="30"/>
      <c r="S132" s="30"/>
      <c r="T132" s="30"/>
      <c r="U132" s="30"/>
      <c r="V132" s="30"/>
      <c r="W132" s="30"/>
      <c r="X132" s="30"/>
      <c r="Y132" s="30" t="s">
        <v>385</v>
      </c>
      <c r="Z132" s="30">
        <v>10</v>
      </c>
      <c r="AA132" s="30"/>
    </row>
    <row r="133" spans="1:21" ht="15">
      <c r="A133" s="95" t="s">
        <v>187</v>
      </c>
      <c r="B133" s="95" t="s">
        <v>602</v>
      </c>
      <c r="C133" s="93" t="s">
        <v>188</v>
      </c>
      <c r="D133" s="101" t="s">
        <v>366</v>
      </c>
      <c r="E133" s="101" t="s">
        <v>366</v>
      </c>
      <c r="F133" s="92" t="s">
        <v>714</v>
      </c>
      <c r="G133" s="140" t="s">
        <v>748</v>
      </c>
      <c r="H133" s="78" t="s">
        <v>749</v>
      </c>
      <c r="I133" s="41"/>
      <c r="J133" s="41"/>
      <c r="K133" s="49" t="s">
        <v>293</v>
      </c>
      <c r="L133" s="58" t="s">
        <v>362</v>
      </c>
      <c r="M133" t="s">
        <v>317</v>
      </c>
      <c r="N133" s="76"/>
      <c r="O133" s="76">
        <v>5</v>
      </c>
      <c r="P133" s="30">
        <v>5</v>
      </c>
      <c r="Q133" s="30">
        <v>1</v>
      </c>
      <c r="T133" s="30">
        <v>1</v>
      </c>
      <c r="U133" s="30">
        <v>1</v>
      </c>
    </row>
    <row r="134" spans="1:21" ht="15">
      <c r="A134" s="95" t="s">
        <v>189</v>
      </c>
      <c r="B134" s="95" t="s">
        <v>602</v>
      </c>
      <c r="C134" s="93" t="s">
        <v>547</v>
      </c>
      <c r="D134" s="101" t="s">
        <v>366</v>
      </c>
      <c r="E134" s="101" t="s">
        <v>366</v>
      </c>
      <c r="F134" s="92" t="s">
        <v>714</v>
      </c>
      <c r="G134" s="140" t="s">
        <v>748</v>
      </c>
      <c r="H134" s="78" t="s">
        <v>749</v>
      </c>
      <c r="I134" s="41"/>
      <c r="J134" s="41"/>
      <c r="K134" s="49" t="s">
        <v>293</v>
      </c>
      <c r="L134" s="58" t="s">
        <v>362</v>
      </c>
      <c r="M134" t="s">
        <v>317</v>
      </c>
      <c r="N134" s="76"/>
      <c r="O134" s="76">
        <v>5</v>
      </c>
      <c r="P134" s="30">
        <v>5</v>
      </c>
      <c r="Q134" s="30">
        <v>1</v>
      </c>
      <c r="T134" s="30">
        <v>1</v>
      </c>
      <c r="U134" s="30">
        <v>1</v>
      </c>
    </row>
    <row r="135" spans="1:21" ht="15">
      <c r="A135" s="90" t="s">
        <v>190</v>
      </c>
      <c r="B135" s="90" t="s">
        <v>603</v>
      </c>
      <c r="C135" s="91" t="s">
        <v>191</v>
      </c>
      <c r="D135" s="92" t="s">
        <v>366</v>
      </c>
      <c r="E135" s="92" t="s">
        <v>366</v>
      </c>
      <c r="F135" s="92" t="s">
        <v>714</v>
      </c>
      <c r="G135" s="44" t="s">
        <v>94</v>
      </c>
      <c r="H135" s="40" t="s">
        <v>95</v>
      </c>
      <c r="I135" s="41"/>
      <c r="J135" s="41"/>
      <c r="K135" s="49" t="s">
        <v>293</v>
      </c>
      <c r="L135" s="58" t="s">
        <v>362</v>
      </c>
      <c r="N135" s="76"/>
      <c r="O135" s="76" t="s">
        <v>385</v>
      </c>
      <c r="P135" s="30" t="s">
        <v>385</v>
      </c>
      <c r="Q135" s="30" t="s">
        <v>385</v>
      </c>
      <c r="R135" s="30" t="s">
        <v>385</v>
      </c>
      <c r="S135" s="74"/>
      <c r="T135" s="30">
        <v>1</v>
      </c>
      <c r="U135" s="30" t="s">
        <v>385</v>
      </c>
    </row>
    <row r="136" spans="1:21" ht="15">
      <c r="A136" s="90" t="s">
        <v>192</v>
      </c>
      <c r="B136" s="90" t="s">
        <v>603</v>
      </c>
      <c r="C136" s="91" t="s">
        <v>193</v>
      </c>
      <c r="D136" s="92" t="s">
        <v>366</v>
      </c>
      <c r="E136" s="92" t="s">
        <v>366</v>
      </c>
      <c r="F136" s="92" t="s">
        <v>714</v>
      </c>
      <c r="G136" s="40" t="s">
        <v>406</v>
      </c>
      <c r="H136" s="40" t="s">
        <v>401</v>
      </c>
      <c r="I136" s="41"/>
      <c r="J136" s="41"/>
      <c r="K136" s="49" t="s">
        <v>293</v>
      </c>
      <c r="L136" s="58" t="s">
        <v>362</v>
      </c>
      <c r="M136" t="s">
        <v>317</v>
      </c>
      <c r="N136" s="76"/>
      <c r="O136" s="76">
        <v>5</v>
      </c>
      <c r="P136" s="30">
        <v>5</v>
      </c>
      <c r="Q136" s="30">
        <v>1</v>
      </c>
      <c r="T136" s="30">
        <v>1</v>
      </c>
      <c r="U136" s="30">
        <v>1</v>
      </c>
    </row>
    <row r="137" spans="1:27" s="88" customFormat="1" ht="15">
      <c r="A137" s="90" t="s">
        <v>549</v>
      </c>
      <c r="B137" s="90" t="s">
        <v>603</v>
      </c>
      <c r="C137" s="91" t="s">
        <v>548</v>
      </c>
      <c r="D137" s="92" t="s">
        <v>366</v>
      </c>
      <c r="E137" s="92" t="s">
        <v>366</v>
      </c>
      <c r="F137" s="92" t="s">
        <v>736</v>
      </c>
      <c r="G137" s="40" t="s">
        <v>406</v>
      </c>
      <c r="H137" s="40" t="s">
        <v>401</v>
      </c>
      <c r="I137" s="41"/>
      <c r="J137" s="41"/>
      <c r="K137" s="49" t="s">
        <v>293</v>
      </c>
      <c r="L137" s="58" t="s">
        <v>362</v>
      </c>
      <c r="M137" s="88" t="s">
        <v>317</v>
      </c>
      <c r="N137" s="76"/>
      <c r="O137" s="76">
        <v>5</v>
      </c>
      <c r="P137" s="30">
        <v>5</v>
      </c>
      <c r="Q137" s="30">
        <v>1</v>
      </c>
      <c r="R137" s="30"/>
      <c r="S137" s="30"/>
      <c r="T137" s="30">
        <v>1</v>
      </c>
      <c r="U137" s="30">
        <v>1</v>
      </c>
      <c r="V137" s="30"/>
      <c r="W137" s="30"/>
      <c r="X137" s="30"/>
      <c r="Y137" s="30"/>
      <c r="Z137" s="30"/>
      <c r="AA137" s="30"/>
    </row>
    <row r="138" spans="1:21" ht="15">
      <c r="A138" s="90" t="s">
        <v>195</v>
      </c>
      <c r="B138" s="90" t="s">
        <v>194</v>
      </c>
      <c r="C138" s="91" t="s">
        <v>196</v>
      </c>
      <c r="D138" s="92" t="s">
        <v>366</v>
      </c>
      <c r="E138" s="92" t="s">
        <v>366</v>
      </c>
      <c r="F138" s="92" t="s">
        <v>736</v>
      </c>
      <c r="G138" s="40" t="s">
        <v>406</v>
      </c>
      <c r="H138" s="40" t="s">
        <v>401</v>
      </c>
      <c r="I138" s="41"/>
      <c r="J138" s="41"/>
      <c r="K138" s="49" t="s">
        <v>293</v>
      </c>
      <c r="L138" s="58" t="s">
        <v>362</v>
      </c>
      <c r="M138" t="s">
        <v>317</v>
      </c>
      <c r="N138" s="76"/>
      <c r="O138" s="76">
        <v>5</v>
      </c>
      <c r="P138" s="30">
        <v>5</v>
      </c>
      <c r="Q138" s="30">
        <v>1</v>
      </c>
      <c r="T138" s="30">
        <v>1</v>
      </c>
      <c r="U138" s="30">
        <v>1</v>
      </c>
    </row>
    <row r="139" spans="1:21" ht="15">
      <c r="A139" s="90" t="s">
        <v>197</v>
      </c>
      <c r="B139" s="90" t="s">
        <v>194</v>
      </c>
      <c r="C139" s="91" t="s">
        <v>620</v>
      </c>
      <c r="D139" s="92" t="s">
        <v>366</v>
      </c>
      <c r="E139" s="92" t="s">
        <v>366</v>
      </c>
      <c r="F139" s="92" t="s">
        <v>621</v>
      </c>
      <c r="G139" s="40" t="s">
        <v>406</v>
      </c>
      <c r="H139" s="40" t="s">
        <v>401</v>
      </c>
      <c r="I139" s="41"/>
      <c r="J139" s="41"/>
      <c r="K139" s="49" t="s">
        <v>293</v>
      </c>
      <c r="L139" s="58" t="s">
        <v>362</v>
      </c>
      <c r="M139" t="s">
        <v>317</v>
      </c>
      <c r="N139" s="76"/>
      <c r="O139" s="76">
        <v>5</v>
      </c>
      <c r="P139" s="30">
        <v>5</v>
      </c>
      <c r="Q139" s="30">
        <v>1</v>
      </c>
      <c r="T139" s="30">
        <v>1</v>
      </c>
      <c r="U139" s="30">
        <v>1</v>
      </c>
    </row>
    <row r="140" spans="1:21" ht="15">
      <c r="A140" s="90" t="s">
        <v>198</v>
      </c>
      <c r="B140" s="90" t="s">
        <v>194</v>
      </c>
      <c r="C140" s="91" t="s">
        <v>287</v>
      </c>
      <c r="D140" s="92" t="s">
        <v>366</v>
      </c>
      <c r="E140" s="92" t="s">
        <v>366</v>
      </c>
      <c r="F140" s="92" t="s">
        <v>736</v>
      </c>
      <c r="G140" s="40" t="s">
        <v>406</v>
      </c>
      <c r="H140" s="40" t="s">
        <v>401</v>
      </c>
      <c r="I140" s="41"/>
      <c r="J140" s="41"/>
      <c r="K140" s="49" t="s">
        <v>293</v>
      </c>
      <c r="L140" s="58" t="s">
        <v>362</v>
      </c>
      <c r="M140" t="s">
        <v>317</v>
      </c>
      <c r="N140" s="76"/>
      <c r="O140" s="76">
        <v>5</v>
      </c>
      <c r="P140" s="30">
        <v>5</v>
      </c>
      <c r="Q140" s="30">
        <v>1</v>
      </c>
      <c r="T140" s="30">
        <v>1</v>
      </c>
      <c r="U140" s="30">
        <v>1</v>
      </c>
    </row>
    <row r="141" spans="1:21" ht="15">
      <c r="A141" s="90" t="s">
        <v>199</v>
      </c>
      <c r="B141" s="90" t="s">
        <v>194</v>
      </c>
      <c r="C141" s="91" t="s">
        <v>200</v>
      </c>
      <c r="D141" s="92" t="s">
        <v>366</v>
      </c>
      <c r="E141" s="92" t="s">
        <v>366</v>
      </c>
      <c r="F141" s="92" t="s">
        <v>736</v>
      </c>
      <c r="G141" s="40" t="s">
        <v>406</v>
      </c>
      <c r="H141" s="40" t="s">
        <v>401</v>
      </c>
      <c r="I141" s="41"/>
      <c r="J141" s="41"/>
      <c r="K141" s="49" t="s">
        <v>293</v>
      </c>
      <c r="L141" s="58" t="s">
        <v>362</v>
      </c>
      <c r="M141" t="s">
        <v>317</v>
      </c>
      <c r="N141" s="76"/>
      <c r="O141" s="76">
        <v>5</v>
      </c>
      <c r="P141" s="30">
        <v>5</v>
      </c>
      <c r="Q141" s="30">
        <v>1</v>
      </c>
      <c r="T141" s="30">
        <v>1</v>
      </c>
      <c r="U141" s="30">
        <v>1</v>
      </c>
    </row>
    <row r="142" spans="1:21" ht="15">
      <c r="A142" s="90" t="s">
        <v>201</v>
      </c>
      <c r="B142" s="90" t="s">
        <v>194</v>
      </c>
      <c r="C142" s="91" t="s">
        <v>202</v>
      </c>
      <c r="D142" s="92" t="s">
        <v>366</v>
      </c>
      <c r="E142" s="92" t="s">
        <v>366</v>
      </c>
      <c r="F142" s="92" t="s">
        <v>736</v>
      </c>
      <c r="G142" s="40" t="s">
        <v>406</v>
      </c>
      <c r="H142" s="40" t="s">
        <v>401</v>
      </c>
      <c r="I142" s="41"/>
      <c r="J142" s="41"/>
      <c r="K142" s="49" t="s">
        <v>293</v>
      </c>
      <c r="L142" s="58" t="s">
        <v>362</v>
      </c>
      <c r="M142" t="s">
        <v>317</v>
      </c>
      <c r="N142" s="76"/>
      <c r="O142" s="76">
        <v>5</v>
      </c>
      <c r="P142" s="30">
        <v>5</v>
      </c>
      <c r="Q142" s="30">
        <v>1</v>
      </c>
      <c r="T142" s="30">
        <v>1</v>
      </c>
      <c r="U142" s="30">
        <v>1</v>
      </c>
    </row>
    <row r="143" spans="1:21" ht="15">
      <c r="A143" s="90" t="s">
        <v>203</v>
      </c>
      <c r="B143" s="90" t="s">
        <v>279</v>
      </c>
      <c r="C143" s="91" t="s">
        <v>204</v>
      </c>
      <c r="D143" s="92" t="s">
        <v>366</v>
      </c>
      <c r="E143" s="92" t="s">
        <v>366</v>
      </c>
      <c r="F143" s="92" t="s">
        <v>714</v>
      </c>
      <c r="G143" s="40" t="s">
        <v>406</v>
      </c>
      <c r="H143" s="40" t="s">
        <v>401</v>
      </c>
      <c r="I143" s="41"/>
      <c r="J143" s="41"/>
      <c r="K143" s="49" t="s">
        <v>293</v>
      </c>
      <c r="L143" s="58" t="s">
        <v>362</v>
      </c>
      <c r="M143" t="s">
        <v>317</v>
      </c>
      <c r="N143" s="76"/>
      <c r="O143" s="76">
        <v>5</v>
      </c>
      <c r="P143" s="30">
        <v>5</v>
      </c>
      <c r="Q143" s="30">
        <v>1</v>
      </c>
      <c r="T143" s="30">
        <v>1</v>
      </c>
      <c r="U143" s="30">
        <v>1</v>
      </c>
    </row>
    <row r="144" spans="1:21" ht="15">
      <c r="A144" s="90" t="s">
        <v>205</v>
      </c>
      <c r="B144" s="90" t="s">
        <v>279</v>
      </c>
      <c r="C144" s="91" t="s">
        <v>206</v>
      </c>
      <c r="D144" s="92" t="s">
        <v>366</v>
      </c>
      <c r="E144" s="92" t="s">
        <v>366</v>
      </c>
      <c r="F144" s="92" t="s">
        <v>714</v>
      </c>
      <c r="G144" s="40" t="s">
        <v>406</v>
      </c>
      <c r="H144" s="40" t="s">
        <v>401</v>
      </c>
      <c r="I144" s="41"/>
      <c r="J144" s="41"/>
      <c r="K144" s="49" t="s">
        <v>293</v>
      </c>
      <c r="L144" s="58" t="s">
        <v>362</v>
      </c>
      <c r="M144" t="s">
        <v>317</v>
      </c>
      <c r="N144" s="76"/>
      <c r="O144" s="76">
        <v>5</v>
      </c>
      <c r="P144" s="30">
        <v>5</v>
      </c>
      <c r="Q144" s="30">
        <v>1</v>
      </c>
      <c r="T144" s="30">
        <v>1</v>
      </c>
      <c r="U144" s="30">
        <v>1</v>
      </c>
    </row>
    <row r="145" spans="1:21" ht="15">
      <c r="A145" s="90" t="s">
        <v>207</v>
      </c>
      <c r="B145" s="90" t="s">
        <v>279</v>
      </c>
      <c r="C145" s="91" t="s">
        <v>208</v>
      </c>
      <c r="D145" s="92" t="s">
        <v>366</v>
      </c>
      <c r="E145" s="92" t="s">
        <v>366</v>
      </c>
      <c r="F145" s="92" t="s">
        <v>714</v>
      </c>
      <c r="G145" s="40" t="s">
        <v>406</v>
      </c>
      <c r="H145" s="40" t="s">
        <v>401</v>
      </c>
      <c r="I145" s="41"/>
      <c r="J145" s="41"/>
      <c r="K145" s="49" t="s">
        <v>293</v>
      </c>
      <c r="L145" s="58" t="s">
        <v>362</v>
      </c>
      <c r="M145" t="s">
        <v>317</v>
      </c>
      <c r="N145" s="76"/>
      <c r="O145" s="76">
        <v>5</v>
      </c>
      <c r="P145" s="30">
        <v>5</v>
      </c>
      <c r="Q145" s="30">
        <v>1</v>
      </c>
      <c r="T145" s="30">
        <v>1</v>
      </c>
      <c r="U145" s="30">
        <v>1</v>
      </c>
    </row>
    <row r="146" spans="1:21" ht="15">
      <c r="A146" s="90" t="s">
        <v>209</v>
      </c>
      <c r="B146" s="90" t="s">
        <v>279</v>
      </c>
      <c r="C146" s="91" t="s">
        <v>210</v>
      </c>
      <c r="D146" s="92" t="s">
        <v>366</v>
      </c>
      <c r="E146" s="92" t="s">
        <v>366</v>
      </c>
      <c r="F146" s="92" t="s">
        <v>714</v>
      </c>
      <c r="G146" s="40" t="s">
        <v>406</v>
      </c>
      <c r="H146" s="40" t="s">
        <v>401</v>
      </c>
      <c r="I146" s="41"/>
      <c r="J146" s="41"/>
      <c r="K146" s="49" t="s">
        <v>293</v>
      </c>
      <c r="L146" s="58" t="s">
        <v>362</v>
      </c>
      <c r="M146" t="s">
        <v>317</v>
      </c>
      <c r="N146" s="76"/>
      <c r="O146" s="76">
        <v>5</v>
      </c>
      <c r="P146" s="30">
        <v>5</v>
      </c>
      <c r="Q146" s="30">
        <v>1</v>
      </c>
      <c r="T146" s="30">
        <v>1</v>
      </c>
      <c r="U146" s="30">
        <v>1</v>
      </c>
    </row>
    <row r="147" spans="1:21" ht="15">
      <c r="A147" s="90" t="s">
        <v>211</v>
      </c>
      <c r="B147" s="90" t="s">
        <v>279</v>
      </c>
      <c r="C147" s="91" t="s">
        <v>212</v>
      </c>
      <c r="D147" s="92" t="s">
        <v>366</v>
      </c>
      <c r="E147" s="92" t="s">
        <v>366</v>
      </c>
      <c r="F147" s="92" t="s">
        <v>715</v>
      </c>
      <c r="G147" s="40" t="s">
        <v>406</v>
      </c>
      <c r="H147" s="40" t="s">
        <v>401</v>
      </c>
      <c r="I147" s="41"/>
      <c r="J147" s="41"/>
      <c r="K147" s="49" t="s">
        <v>293</v>
      </c>
      <c r="L147" s="58" t="s">
        <v>362</v>
      </c>
      <c r="M147" t="s">
        <v>317</v>
      </c>
      <c r="N147" s="76"/>
      <c r="O147" s="76">
        <v>5</v>
      </c>
      <c r="P147" s="30">
        <v>5</v>
      </c>
      <c r="Q147" s="30">
        <v>1</v>
      </c>
      <c r="T147" s="30">
        <v>1</v>
      </c>
      <c r="U147" s="30">
        <v>1</v>
      </c>
    </row>
    <row r="148" spans="1:21" ht="15">
      <c r="A148" s="90" t="s">
        <v>214</v>
      </c>
      <c r="B148" s="90" t="s">
        <v>213</v>
      </c>
      <c r="C148" s="91" t="s">
        <v>215</v>
      </c>
      <c r="D148" s="92" t="s">
        <v>366</v>
      </c>
      <c r="E148" s="92" t="s">
        <v>366</v>
      </c>
      <c r="F148" s="92" t="s">
        <v>736</v>
      </c>
      <c r="G148" s="40" t="s">
        <v>406</v>
      </c>
      <c r="H148" s="40" t="s">
        <v>401</v>
      </c>
      <c r="I148" s="41"/>
      <c r="J148" s="41"/>
      <c r="K148" s="49" t="s">
        <v>293</v>
      </c>
      <c r="L148" s="58" t="s">
        <v>362</v>
      </c>
      <c r="M148" t="s">
        <v>317</v>
      </c>
      <c r="N148" s="76"/>
      <c r="O148" s="76">
        <v>5</v>
      </c>
      <c r="P148" s="30">
        <v>5</v>
      </c>
      <c r="Q148" s="30">
        <v>1</v>
      </c>
      <c r="T148" s="30">
        <v>1</v>
      </c>
      <c r="U148" s="30">
        <v>1</v>
      </c>
    </row>
    <row r="149" spans="1:21" ht="15">
      <c r="A149" s="90" t="s">
        <v>216</v>
      </c>
      <c r="B149" s="90" t="s">
        <v>213</v>
      </c>
      <c r="C149" s="91" t="s">
        <v>217</v>
      </c>
      <c r="D149" s="92" t="s">
        <v>366</v>
      </c>
      <c r="E149" s="92" t="s">
        <v>366</v>
      </c>
      <c r="F149" s="92" t="s">
        <v>714</v>
      </c>
      <c r="G149" s="40" t="s">
        <v>406</v>
      </c>
      <c r="H149" s="40" t="s">
        <v>401</v>
      </c>
      <c r="I149" s="41"/>
      <c r="J149" s="41"/>
      <c r="K149" s="49" t="s">
        <v>293</v>
      </c>
      <c r="L149" s="58" t="s">
        <v>362</v>
      </c>
      <c r="M149" t="s">
        <v>317</v>
      </c>
      <c r="N149" s="76"/>
      <c r="O149" s="76">
        <v>5</v>
      </c>
      <c r="P149" s="30">
        <v>5</v>
      </c>
      <c r="Q149" s="30">
        <v>1</v>
      </c>
      <c r="T149" s="30">
        <v>1</v>
      </c>
      <c r="U149" s="30">
        <v>1</v>
      </c>
    </row>
    <row r="150" spans="1:21" ht="15">
      <c r="A150" s="90" t="s">
        <v>218</v>
      </c>
      <c r="B150" s="90" t="s">
        <v>213</v>
      </c>
      <c r="C150" s="91" t="s">
        <v>219</v>
      </c>
      <c r="D150" s="92" t="s">
        <v>366</v>
      </c>
      <c r="E150" s="92" t="s">
        <v>366</v>
      </c>
      <c r="F150" s="92" t="s">
        <v>713</v>
      </c>
      <c r="G150" s="40" t="s">
        <v>406</v>
      </c>
      <c r="H150" s="40" t="s">
        <v>401</v>
      </c>
      <c r="I150" s="41"/>
      <c r="J150" s="41"/>
      <c r="K150" s="49" t="s">
        <v>293</v>
      </c>
      <c r="L150" s="58" t="s">
        <v>362</v>
      </c>
      <c r="M150" t="s">
        <v>317</v>
      </c>
      <c r="N150" s="76"/>
      <c r="O150" s="76">
        <v>5</v>
      </c>
      <c r="P150" s="30">
        <v>5</v>
      </c>
      <c r="Q150" s="30">
        <v>1</v>
      </c>
      <c r="T150" s="30">
        <v>1</v>
      </c>
      <c r="U150" s="30">
        <v>1</v>
      </c>
    </row>
    <row r="151" spans="1:21" ht="15">
      <c r="A151" s="107" t="s">
        <v>221</v>
      </c>
      <c r="B151" s="90" t="s">
        <v>220</v>
      </c>
      <c r="C151" s="98" t="s">
        <v>222</v>
      </c>
      <c r="D151" s="92" t="s">
        <v>366</v>
      </c>
      <c r="E151" s="92" t="s">
        <v>366</v>
      </c>
      <c r="F151" s="92" t="s">
        <v>714</v>
      </c>
      <c r="G151" s="40" t="s">
        <v>406</v>
      </c>
      <c r="H151" s="40" t="s">
        <v>401</v>
      </c>
      <c r="I151" s="41"/>
      <c r="J151" s="41"/>
      <c r="K151" s="49" t="s">
        <v>293</v>
      </c>
      <c r="L151" s="58" t="s">
        <v>362</v>
      </c>
      <c r="M151" t="s">
        <v>317</v>
      </c>
      <c r="N151" s="76"/>
      <c r="O151" s="76">
        <v>5</v>
      </c>
      <c r="P151" s="30">
        <v>5</v>
      </c>
      <c r="Q151" s="30">
        <v>1</v>
      </c>
      <c r="T151" s="30">
        <v>1</v>
      </c>
      <c r="U151" s="30">
        <v>1</v>
      </c>
    </row>
    <row r="152" spans="1:21" ht="15">
      <c r="A152" s="107" t="s">
        <v>223</v>
      </c>
      <c r="B152" s="90" t="s">
        <v>220</v>
      </c>
      <c r="C152" s="98" t="s">
        <v>224</v>
      </c>
      <c r="D152" s="92" t="s">
        <v>366</v>
      </c>
      <c r="E152" s="92" t="s">
        <v>366</v>
      </c>
      <c r="F152" s="92" t="s">
        <v>713</v>
      </c>
      <c r="G152" s="40" t="s">
        <v>406</v>
      </c>
      <c r="H152" s="40" t="s">
        <v>401</v>
      </c>
      <c r="I152" s="41"/>
      <c r="J152" s="41"/>
      <c r="K152" s="49" t="s">
        <v>293</v>
      </c>
      <c r="L152" s="58" t="s">
        <v>362</v>
      </c>
      <c r="M152" t="s">
        <v>317</v>
      </c>
      <c r="N152" s="76"/>
      <c r="O152" s="76">
        <v>5</v>
      </c>
      <c r="P152" s="30">
        <v>5</v>
      </c>
      <c r="Q152" s="30">
        <v>1</v>
      </c>
      <c r="T152" s="30">
        <v>1</v>
      </c>
      <c r="U152" s="30">
        <v>1</v>
      </c>
    </row>
    <row r="153" spans="1:20" ht="15">
      <c r="A153" s="91" t="s">
        <v>577</v>
      </c>
      <c r="B153" s="91" t="s">
        <v>601</v>
      </c>
      <c r="C153" s="108" t="s">
        <v>578</v>
      </c>
      <c r="D153" s="109" t="s">
        <v>366</v>
      </c>
      <c r="E153" s="109" t="s">
        <v>366</v>
      </c>
      <c r="F153" s="109" t="s">
        <v>714</v>
      </c>
      <c r="G153" s="89" t="s">
        <v>741</v>
      </c>
      <c r="H153" s="89" t="s">
        <v>410</v>
      </c>
      <c r="I153" s="41"/>
      <c r="J153" s="41"/>
      <c r="K153" s="48" t="s">
        <v>290</v>
      </c>
      <c r="L153" s="58" t="s">
        <v>362</v>
      </c>
      <c r="M153" t="s">
        <v>310</v>
      </c>
      <c r="N153" s="76"/>
      <c r="O153" s="76" t="s">
        <v>385</v>
      </c>
      <c r="P153" s="30" t="s">
        <v>385</v>
      </c>
      <c r="T153" s="30">
        <v>1</v>
      </c>
    </row>
    <row r="154" spans="1:28" ht="15">
      <c r="A154" s="91" t="s">
        <v>447</v>
      </c>
      <c r="B154" s="91" t="s">
        <v>283</v>
      </c>
      <c r="C154" s="91" t="s">
        <v>225</v>
      </c>
      <c r="D154" s="109" t="s">
        <v>366</v>
      </c>
      <c r="E154" s="109" t="s">
        <v>366</v>
      </c>
      <c r="F154" s="109" t="s">
        <v>714</v>
      </c>
      <c r="G154" s="89" t="s">
        <v>402</v>
      </c>
      <c r="H154" s="89" t="s">
        <v>418</v>
      </c>
      <c r="I154" s="42"/>
      <c r="J154" s="41"/>
      <c r="K154" s="48" t="s">
        <v>290</v>
      </c>
      <c r="L154" s="58">
        <v>30</v>
      </c>
      <c r="M154" t="s">
        <v>310</v>
      </c>
      <c r="N154" s="76"/>
      <c r="O154" s="76" t="s">
        <v>385</v>
      </c>
      <c r="P154" s="30" t="s">
        <v>385</v>
      </c>
      <c r="T154" s="30">
        <v>1</v>
      </c>
      <c r="AB154" s="30" t="s">
        <v>385</v>
      </c>
    </row>
    <row r="155" spans="1:28" ht="15">
      <c r="A155" s="91" t="s">
        <v>226</v>
      </c>
      <c r="B155" s="91" t="s">
        <v>283</v>
      </c>
      <c r="C155" s="91" t="s">
        <v>227</v>
      </c>
      <c r="D155" s="109" t="s">
        <v>366</v>
      </c>
      <c r="E155" s="109" t="s">
        <v>366</v>
      </c>
      <c r="F155" s="109" t="s">
        <v>714</v>
      </c>
      <c r="G155" s="89" t="s">
        <v>402</v>
      </c>
      <c r="H155" s="89" t="s">
        <v>418</v>
      </c>
      <c r="I155" s="42"/>
      <c r="J155" s="41"/>
      <c r="K155" s="48" t="s">
        <v>290</v>
      </c>
      <c r="L155" s="58">
        <v>30</v>
      </c>
      <c r="M155" t="s">
        <v>310</v>
      </c>
      <c r="N155" s="76"/>
      <c r="O155" s="76" t="s">
        <v>385</v>
      </c>
      <c r="P155" s="30" t="s">
        <v>385</v>
      </c>
      <c r="T155" s="30">
        <v>1</v>
      </c>
      <c r="AB155" s="30" t="s">
        <v>385</v>
      </c>
    </row>
    <row r="156" spans="1:28" ht="15">
      <c r="A156" s="91" t="s">
        <v>228</v>
      </c>
      <c r="B156" s="91" t="s">
        <v>283</v>
      </c>
      <c r="C156" s="91" t="s">
        <v>229</v>
      </c>
      <c r="D156" s="109" t="s">
        <v>366</v>
      </c>
      <c r="E156" s="109" t="s">
        <v>366</v>
      </c>
      <c r="F156" s="109" t="s">
        <v>714</v>
      </c>
      <c r="G156" s="89" t="s">
        <v>402</v>
      </c>
      <c r="H156" s="89" t="s">
        <v>418</v>
      </c>
      <c r="I156" s="42"/>
      <c r="J156" s="41"/>
      <c r="K156" s="48" t="s">
        <v>290</v>
      </c>
      <c r="L156" s="58">
        <v>40</v>
      </c>
      <c r="M156" t="s">
        <v>310</v>
      </c>
      <c r="N156" s="76"/>
      <c r="O156" s="76" t="s">
        <v>385</v>
      </c>
      <c r="P156" s="30" t="s">
        <v>385</v>
      </c>
      <c r="T156" s="30">
        <v>1</v>
      </c>
      <c r="AB156" s="30" t="s">
        <v>385</v>
      </c>
    </row>
    <row r="157" spans="1:28" ht="15">
      <c r="A157" s="91" t="s">
        <v>230</v>
      </c>
      <c r="B157" s="91" t="s">
        <v>283</v>
      </c>
      <c r="C157" s="91" t="s">
        <v>231</v>
      </c>
      <c r="D157" s="109" t="s">
        <v>366</v>
      </c>
      <c r="E157" s="109" t="s">
        <v>366</v>
      </c>
      <c r="F157" s="109" t="s">
        <v>714</v>
      </c>
      <c r="G157" s="89" t="s">
        <v>403</v>
      </c>
      <c r="H157" s="89" t="s">
        <v>415</v>
      </c>
      <c r="I157" s="42"/>
      <c r="J157" s="41"/>
      <c r="K157" s="48" t="s">
        <v>290</v>
      </c>
      <c r="L157" s="58">
        <v>7.5</v>
      </c>
      <c r="M157" t="s">
        <v>310</v>
      </c>
      <c r="N157" s="76" t="s">
        <v>385</v>
      </c>
      <c r="O157" s="76" t="s">
        <v>385</v>
      </c>
      <c r="AB157" s="30" t="s">
        <v>385</v>
      </c>
    </row>
    <row r="158" spans="1:28" ht="15">
      <c r="A158" s="91" t="s">
        <v>579</v>
      </c>
      <c r="B158" s="91" t="s">
        <v>283</v>
      </c>
      <c r="C158" s="91" t="s">
        <v>232</v>
      </c>
      <c r="D158" s="109" t="s">
        <v>366</v>
      </c>
      <c r="E158" s="109" t="s">
        <v>366</v>
      </c>
      <c r="F158" s="109" t="s">
        <v>713</v>
      </c>
      <c r="G158" s="89" t="s">
        <v>444</v>
      </c>
      <c r="H158" s="89" t="s">
        <v>417</v>
      </c>
      <c r="I158" s="42"/>
      <c r="J158" s="41"/>
      <c r="K158" s="48" t="s">
        <v>290</v>
      </c>
      <c r="L158" s="58">
        <v>6</v>
      </c>
      <c r="M158" t="s">
        <v>310</v>
      </c>
      <c r="N158" s="76" t="s">
        <v>385</v>
      </c>
      <c r="O158" s="76" t="s">
        <v>385</v>
      </c>
      <c r="AB158" s="30" t="s">
        <v>385</v>
      </c>
    </row>
    <row r="159" spans="1:28" ht="15">
      <c r="A159" s="91" t="s">
        <v>233</v>
      </c>
      <c r="B159" s="91" t="s">
        <v>283</v>
      </c>
      <c r="C159" s="91" t="s">
        <v>580</v>
      </c>
      <c r="D159" s="109" t="s">
        <v>366</v>
      </c>
      <c r="E159" s="109" t="s">
        <v>366</v>
      </c>
      <c r="F159" s="109" t="s">
        <v>714</v>
      </c>
      <c r="G159" s="89" t="s">
        <v>444</v>
      </c>
      <c r="H159" s="89" t="s">
        <v>417</v>
      </c>
      <c r="I159" s="42"/>
      <c r="J159" s="41"/>
      <c r="K159" s="48" t="s">
        <v>290</v>
      </c>
      <c r="L159" s="58" t="s">
        <v>362</v>
      </c>
      <c r="M159" t="s">
        <v>310</v>
      </c>
      <c r="N159" s="76" t="s">
        <v>385</v>
      </c>
      <c r="O159" s="76" t="s">
        <v>385</v>
      </c>
      <c r="AB159" s="30" t="s">
        <v>385</v>
      </c>
    </row>
    <row r="160" spans="1:15" ht="15">
      <c r="A160" s="91" t="s">
        <v>581</v>
      </c>
      <c r="B160" s="91" t="s">
        <v>283</v>
      </c>
      <c r="C160" s="91" t="s">
        <v>234</v>
      </c>
      <c r="D160" s="109" t="s">
        <v>366</v>
      </c>
      <c r="E160" s="109" t="s">
        <v>366</v>
      </c>
      <c r="F160" s="109" t="s">
        <v>714</v>
      </c>
      <c r="G160" s="89" t="s">
        <v>403</v>
      </c>
      <c r="H160" s="89" t="s">
        <v>415</v>
      </c>
      <c r="I160" s="42"/>
      <c r="J160" s="41"/>
      <c r="K160" s="48" t="s">
        <v>290</v>
      </c>
      <c r="L160" s="58">
        <v>7.5</v>
      </c>
      <c r="M160" t="s">
        <v>310</v>
      </c>
      <c r="N160" s="76" t="s">
        <v>385</v>
      </c>
      <c r="O160" s="76" t="s">
        <v>385</v>
      </c>
    </row>
    <row r="161" spans="1:28" ht="15">
      <c r="A161" s="91" t="s">
        <v>235</v>
      </c>
      <c r="B161" s="91" t="s">
        <v>283</v>
      </c>
      <c r="C161" s="91" t="s">
        <v>236</v>
      </c>
      <c r="D161" s="109" t="s">
        <v>366</v>
      </c>
      <c r="E161" s="109" t="s">
        <v>366</v>
      </c>
      <c r="F161" s="109" t="s">
        <v>714</v>
      </c>
      <c r="G161" s="89" t="s">
        <v>403</v>
      </c>
      <c r="H161" s="89" t="s">
        <v>415</v>
      </c>
      <c r="I161" s="42"/>
      <c r="J161" s="41"/>
      <c r="K161" s="48" t="s">
        <v>290</v>
      </c>
      <c r="L161" s="58" t="s">
        <v>362</v>
      </c>
      <c r="M161" t="s">
        <v>310</v>
      </c>
      <c r="N161" s="76" t="s">
        <v>385</v>
      </c>
      <c r="O161" s="76" t="s">
        <v>385</v>
      </c>
      <c r="AB161" s="30" t="s">
        <v>385</v>
      </c>
    </row>
    <row r="162" spans="1:28" s="88" customFormat="1" ht="15">
      <c r="A162" s="91" t="s">
        <v>550</v>
      </c>
      <c r="B162" s="91" t="s">
        <v>283</v>
      </c>
      <c r="C162" s="91" t="s">
        <v>319</v>
      </c>
      <c r="D162" s="109" t="s">
        <v>366</v>
      </c>
      <c r="E162" s="109" t="s">
        <v>366</v>
      </c>
      <c r="F162" s="109" t="s">
        <v>713</v>
      </c>
      <c r="G162" s="89" t="s">
        <v>756</v>
      </c>
      <c r="H162" s="89" t="s">
        <v>757</v>
      </c>
      <c r="I162" s="42"/>
      <c r="J162" s="41"/>
      <c r="K162" s="49" t="s">
        <v>290</v>
      </c>
      <c r="L162" s="58" t="s">
        <v>362</v>
      </c>
      <c r="N162" s="76"/>
      <c r="O162" s="76" t="s">
        <v>385</v>
      </c>
      <c r="P162" s="30" t="s">
        <v>385</v>
      </c>
      <c r="Q162" s="30"/>
      <c r="R162" s="30" t="s">
        <v>385</v>
      </c>
      <c r="S162" s="30"/>
      <c r="T162" s="30">
        <v>1</v>
      </c>
      <c r="U162" s="30" t="s">
        <v>385</v>
      </c>
      <c r="V162" s="30" t="s">
        <v>385</v>
      </c>
      <c r="W162" s="30"/>
      <c r="X162" s="30"/>
      <c r="Y162" s="30"/>
      <c r="Z162" s="30"/>
      <c r="AA162" s="30"/>
      <c r="AB162" s="30"/>
    </row>
    <row r="163" spans="1:27" s="88" customFormat="1" ht="15">
      <c r="A163" s="91" t="s">
        <v>551</v>
      </c>
      <c r="B163" s="91" t="s">
        <v>283</v>
      </c>
      <c r="C163" s="91" t="s">
        <v>561</v>
      </c>
      <c r="D163" s="109" t="s">
        <v>366</v>
      </c>
      <c r="E163" s="109" t="s">
        <v>366</v>
      </c>
      <c r="F163" s="109" t="s">
        <v>715</v>
      </c>
      <c r="G163" s="40" t="s">
        <v>406</v>
      </c>
      <c r="H163" s="40" t="s">
        <v>401</v>
      </c>
      <c r="I163" s="41"/>
      <c r="J163" s="41"/>
      <c r="K163" s="49" t="s">
        <v>293</v>
      </c>
      <c r="L163" s="58" t="s">
        <v>362</v>
      </c>
      <c r="M163" s="88" t="s">
        <v>317</v>
      </c>
      <c r="N163" s="76"/>
      <c r="O163" s="76">
        <v>5</v>
      </c>
      <c r="P163" s="30">
        <v>5</v>
      </c>
      <c r="Q163" s="30">
        <v>1</v>
      </c>
      <c r="R163" s="30"/>
      <c r="S163" s="30"/>
      <c r="T163" s="30">
        <v>1</v>
      </c>
      <c r="U163" s="30">
        <v>1</v>
      </c>
      <c r="V163" s="30"/>
      <c r="W163" s="30"/>
      <c r="X163" s="30"/>
      <c r="Y163" s="30"/>
      <c r="Z163" s="30"/>
      <c r="AA163" s="30"/>
    </row>
    <row r="164" spans="1:28" s="88" customFormat="1" ht="15">
      <c r="A164" s="91" t="s">
        <v>552</v>
      </c>
      <c r="B164" s="91" t="s">
        <v>283</v>
      </c>
      <c r="C164" s="91" t="s">
        <v>562</v>
      </c>
      <c r="D164" s="109" t="s">
        <v>366</v>
      </c>
      <c r="E164" s="109" t="s">
        <v>366</v>
      </c>
      <c r="F164" s="109" t="s">
        <v>714</v>
      </c>
      <c r="G164" s="89" t="s">
        <v>403</v>
      </c>
      <c r="H164" s="89" t="s">
        <v>415</v>
      </c>
      <c r="I164" s="42"/>
      <c r="J164" s="41"/>
      <c r="K164" s="48" t="s">
        <v>290</v>
      </c>
      <c r="L164" s="58" t="s">
        <v>362</v>
      </c>
      <c r="M164" s="88" t="s">
        <v>310</v>
      </c>
      <c r="N164" s="76" t="s">
        <v>385</v>
      </c>
      <c r="O164" s="76" t="s">
        <v>385</v>
      </c>
      <c r="P164" s="30"/>
      <c r="Q164" s="30"/>
      <c r="R164" s="30"/>
      <c r="S164" s="30"/>
      <c r="T164" s="30"/>
      <c r="U164" s="30"/>
      <c r="V164" s="30"/>
      <c r="W164" s="30"/>
      <c r="X164" s="30"/>
      <c r="Y164" s="30"/>
      <c r="Z164" s="30"/>
      <c r="AA164" s="30"/>
      <c r="AB164" s="30" t="s">
        <v>385</v>
      </c>
    </row>
    <row r="165" spans="1:28" s="88" customFormat="1" ht="15">
      <c r="A165" s="91" t="s">
        <v>553</v>
      </c>
      <c r="B165" s="91" t="s">
        <v>283</v>
      </c>
      <c r="C165" s="91" t="s">
        <v>563</v>
      </c>
      <c r="D165" s="109" t="s">
        <v>366</v>
      </c>
      <c r="E165" s="109" t="s">
        <v>366</v>
      </c>
      <c r="F165" s="109" t="s">
        <v>714</v>
      </c>
      <c r="G165" s="89" t="s">
        <v>403</v>
      </c>
      <c r="H165" s="89" t="s">
        <v>415</v>
      </c>
      <c r="I165" s="42"/>
      <c r="J165" s="41"/>
      <c r="K165" s="48" t="s">
        <v>290</v>
      </c>
      <c r="L165" s="58" t="s">
        <v>362</v>
      </c>
      <c r="M165" s="88" t="s">
        <v>310</v>
      </c>
      <c r="N165" s="76" t="s">
        <v>385</v>
      </c>
      <c r="O165" s="76" t="s">
        <v>385</v>
      </c>
      <c r="P165" s="30"/>
      <c r="Q165" s="30"/>
      <c r="R165" s="30"/>
      <c r="S165" s="30"/>
      <c r="T165" s="30"/>
      <c r="U165" s="30"/>
      <c r="V165" s="30"/>
      <c r="W165" s="30"/>
      <c r="X165" s="30"/>
      <c r="Y165" s="30"/>
      <c r="Z165" s="30"/>
      <c r="AA165" s="30"/>
      <c r="AB165" s="30" t="s">
        <v>385</v>
      </c>
    </row>
    <row r="166" spans="1:28" s="88" customFormat="1" ht="15">
      <c r="A166" s="91" t="s">
        <v>554</v>
      </c>
      <c r="B166" s="91" t="s">
        <v>283</v>
      </c>
      <c r="C166" s="91" t="s">
        <v>564</v>
      </c>
      <c r="D166" s="109" t="s">
        <v>366</v>
      </c>
      <c r="E166" s="109" t="s">
        <v>366</v>
      </c>
      <c r="F166" s="109" t="s">
        <v>714</v>
      </c>
      <c r="G166" s="89" t="s">
        <v>403</v>
      </c>
      <c r="H166" s="89" t="s">
        <v>415</v>
      </c>
      <c r="I166" s="42"/>
      <c r="J166" s="41"/>
      <c r="K166" s="48" t="s">
        <v>290</v>
      </c>
      <c r="L166" s="58" t="s">
        <v>362</v>
      </c>
      <c r="M166" s="88" t="s">
        <v>310</v>
      </c>
      <c r="N166" s="76" t="s">
        <v>385</v>
      </c>
      <c r="O166" s="76" t="s">
        <v>385</v>
      </c>
      <c r="P166" s="30"/>
      <c r="Q166" s="30"/>
      <c r="R166" s="30"/>
      <c r="S166" s="30"/>
      <c r="T166" s="30"/>
      <c r="U166" s="30"/>
      <c r="V166" s="30"/>
      <c r="W166" s="30"/>
      <c r="X166" s="30"/>
      <c r="Y166" s="30"/>
      <c r="Z166" s="30"/>
      <c r="AA166" s="30"/>
      <c r="AB166" s="30" t="s">
        <v>385</v>
      </c>
    </row>
    <row r="167" spans="1:28" s="88" customFormat="1" ht="15">
      <c r="A167" s="91" t="s">
        <v>555</v>
      </c>
      <c r="B167" s="91" t="s">
        <v>283</v>
      </c>
      <c r="C167" s="110" t="s">
        <v>565</v>
      </c>
      <c r="D167" s="109" t="s">
        <v>366</v>
      </c>
      <c r="E167" s="109" t="s">
        <v>366</v>
      </c>
      <c r="F167" s="109" t="s">
        <v>714</v>
      </c>
      <c r="G167" s="89" t="s">
        <v>402</v>
      </c>
      <c r="H167" s="89" t="s">
        <v>418</v>
      </c>
      <c r="I167" s="42"/>
      <c r="J167" s="41"/>
      <c r="K167" s="48" t="s">
        <v>290</v>
      </c>
      <c r="L167" s="58" t="s">
        <v>362</v>
      </c>
      <c r="M167" s="88" t="s">
        <v>310</v>
      </c>
      <c r="N167" s="76"/>
      <c r="O167" s="76" t="s">
        <v>385</v>
      </c>
      <c r="P167" s="30" t="s">
        <v>385</v>
      </c>
      <c r="Q167" s="30"/>
      <c r="R167" s="30"/>
      <c r="S167" s="30"/>
      <c r="T167" s="30">
        <v>1</v>
      </c>
      <c r="U167" s="30"/>
      <c r="V167" s="30"/>
      <c r="W167" s="30"/>
      <c r="X167" s="30"/>
      <c r="Y167" s="30"/>
      <c r="Z167" s="30"/>
      <c r="AA167" s="30"/>
      <c r="AB167" s="30" t="s">
        <v>385</v>
      </c>
    </row>
    <row r="168" spans="1:28" s="88" customFormat="1" ht="15">
      <c r="A168" s="91" t="s">
        <v>556</v>
      </c>
      <c r="B168" s="91" t="s">
        <v>283</v>
      </c>
      <c r="C168" s="110" t="s">
        <v>566</v>
      </c>
      <c r="D168" s="109" t="s">
        <v>366</v>
      </c>
      <c r="E168" s="109" t="s">
        <v>366</v>
      </c>
      <c r="F168" s="109" t="s">
        <v>714</v>
      </c>
      <c r="G168" s="89" t="s">
        <v>402</v>
      </c>
      <c r="H168" s="89" t="s">
        <v>418</v>
      </c>
      <c r="I168" s="42"/>
      <c r="J168" s="41"/>
      <c r="K168" s="48" t="s">
        <v>290</v>
      </c>
      <c r="L168" s="58" t="s">
        <v>362</v>
      </c>
      <c r="M168" s="88" t="s">
        <v>310</v>
      </c>
      <c r="N168" s="76"/>
      <c r="O168" s="76" t="s">
        <v>385</v>
      </c>
      <c r="P168" s="30" t="s">
        <v>385</v>
      </c>
      <c r="Q168" s="30"/>
      <c r="R168" s="30"/>
      <c r="S168" s="30"/>
      <c r="T168" s="30">
        <v>1</v>
      </c>
      <c r="U168" s="30"/>
      <c r="V168" s="30"/>
      <c r="W168" s="30"/>
      <c r="X168" s="30"/>
      <c r="Y168" s="30"/>
      <c r="Z168" s="30"/>
      <c r="AA168" s="30"/>
      <c r="AB168" s="30" t="s">
        <v>385</v>
      </c>
    </row>
    <row r="169" spans="1:28" s="88" customFormat="1" ht="15">
      <c r="A169" s="91" t="s">
        <v>557</v>
      </c>
      <c r="B169" s="91" t="s">
        <v>283</v>
      </c>
      <c r="C169" s="110" t="s">
        <v>567</v>
      </c>
      <c r="D169" s="109" t="s">
        <v>366</v>
      </c>
      <c r="E169" s="109" t="s">
        <v>366</v>
      </c>
      <c r="F169" s="109" t="s">
        <v>714</v>
      </c>
      <c r="G169" s="89" t="s">
        <v>402</v>
      </c>
      <c r="H169" s="89" t="s">
        <v>418</v>
      </c>
      <c r="I169" s="42"/>
      <c r="J169" s="41"/>
      <c r="K169" s="48" t="s">
        <v>290</v>
      </c>
      <c r="L169" s="58" t="s">
        <v>362</v>
      </c>
      <c r="M169" s="88" t="s">
        <v>310</v>
      </c>
      <c r="N169" s="76"/>
      <c r="O169" s="76" t="s">
        <v>385</v>
      </c>
      <c r="P169" s="30" t="s">
        <v>385</v>
      </c>
      <c r="Q169" s="30"/>
      <c r="R169" s="30"/>
      <c r="S169" s="30"/>
      <c r="T169" s="30">
        <v>1</v>
      </c>
      <c r="U169" s="30"/>
      <c r="V169" s="30"/>
      <c r="W169" s="30"/>
      <c r="X169" s="30"/>
      <c r="Y169" s="30"/>
      <c r="Z169" s="30"/>
      <c r="AA169" s="30"/>
      <c r="AB169" s="30" t="s">
        <v>385</v>
      </c>
    </row>
    <row r="170" spans="1:28" s="88" customFormat="1" ht="15">
      <c r="A170" s="91" t="s">
        <v>558</v>
      </c>
      <c r="B170" s="91" t="s">
        <v>283</v>
      </c>
      <c r="C170" s="110" t="s">
        <v>568</v>
      </c>
      <c r="D170" s="109" t="s">
        <v>366</v>
      </c>
      <c r="E170" s="109" t="s">
        <v>366</v>
      </c>
      <c r="F170" s="109" t="s">
        <v>714</v>
      </c>
      <c r="G170" s="89" t="s">
        <v>444</v>
      </c>
      <c r="H170" s="89" t="s">
        <v>417</v>
      </c>
      <c r="I170" s="42"/>
      <c r="J170" s="41"/>
      <c r="K170" s="48" t="s">
        <v>290</v>
      </c>
      <c r="L170" s="58" t="s">
        <v>362</v>
      </c>
      <c r="M170" s="88" t="s">
        <v>310</v>
      </c>
      <c r="N170" s="76"/>
      <c r="O170" s="76" t="s">
        <v>385</v>
      </c>
      <c r="P170" s="30" t="s">
        <v>385</v>
      </c>
      <c r="Q170" s="30"/>
      <c r="R170" s="30"/>
      <c r="S170" s="30"/>
      <c r="T170" s="30">
        <v>1</v>
      </c>
      <c r="U170" s="30"/>
      <c r="V170" s="30"/>
      <c r="W170" s="30"/>
      <c r="X170" s="30"/>
      <c r="Y170" s="30"/>
      <c r="Z170" s="30"/>
      <c r="AA170" s="30"/>
      <c r="AB170" s="30" t="s">
        <v>385</v>
      </c>
    </row>
    <row r="171" spans="1:27" s="88" customFormat="1" ht="15">
      <c r="A171" s="91" t="s">
        <v>559</v>
      </c>
      <c r="B171" s="91" t="s">
        <v>283</v>
      </c>
      <c r="C171" s="91" t="s">
        <v>404</v>
      </c>
      <c r="D171" s="109" t="s">
        <v>366</v>
      </c>
      <c r="E171" s="109" t="s">
        <v>366</v>
      </c>
      <c r="F171" s="109" t="s">
        <v>714</v>
      </c>
      <c r="G171" s="89" t="s">
        <v>405</v>
      </c>
      <c r="H171" s="89" t="s">
        <v>416</v>
      </c>
      <c r="I171" s="42"/>
      <c r="J171" s="41"/>
      <c r="K171" s="48" t="s">
        <v>290</v>
      </c>
      <c r="L171" s="58" t="s">
        <v>362</v>
      </c>
      <c r="M171" s="88" t="s">
        <v>310</v>
      </c>
      <c r="N171" s="76">
        <v>10</v>
      </c>
      <c r="O171" s="76">
        <v>10</v>
      </c>
      <c r="P171" s="30"/>
      <c r="Q171" s="30"/>
      <c r="R171" s="30"/>
      <c r="S171" s="30"/>
      <c r="T171" s="30"/>
      <c r="U171" s="30"/>
      <c r="V171" s="30"/>
      <c r="W171" s="30"/>
      <c r="X171" s="30"/>
      <c r="Y171" s="30"/>
      <c r="Z171" s="30"/>
      <c r="AA171" s="30"/>
    </row>
    <row r="172" spans="1:28" s="88" customFormat="1" ht="15">
      <c r="A172" s="91" t="s">
        <v>560</v>
      </c>
      <c r="B172" s="91" t="s">
        <v>283</v>
      </c>
      <c r="C172" s="91" t="s">
        <v>448</v>
      </c>
      <c r="D172" s="109" t="s">
        <v>366</v>
      </c>
      <c r="E172" s="109" t="s">
        <v>366</v>
      </c>
      <c r="F172" s="109" t="s">
        <v>713</v>
      </c>
      <c r="G172" s="89" t="s">
        <v>444</v>
      </c>
      <c r="H172" s="89" t="s">
        <v>417</v>
      </c>
      <c r="I172" s="42"/>
      <c r="J172" s="41"/>
      <c r="K172" s="48" t="s">
        <v>290</v>
      </c>
      <c r="L172" s="58" t="s">
        <v>362</v>
      </c>
      <c r="M172" s="88" t="s">
        <v>310</v>
      </c>
      <c r="N172" s="76" t="s">
        <v>385</v>
      </c>
      <c r="O172" s="76" t="s">
        <v>385</v>
      </c>
      <c r="P172" s="30"/>
      <c r="Q172" s="30"/>
      <c r="R172" s="30"/>
      <c r="S172" s="30"/>
      <c r="T172" s="30"/>
      <c r="U172" s="30"/>
      <c r="V172" s="30"/>
      <c r="W172" s="30"/>
      <c r="X172" s="30"/>
      <c r="Y172" s="30"/>
      <c r="Z172" s="30"/>
      <c r="AA172" s="30"/>
      <c r="AB172" s="30"/>
    </row>
    <row r="173" spans="1:21" ht="15">
      <c r="A173" s="91" t="s">
        <v>237</v>
      </c>
      <c r="B173" s="91" t="s">
        <v>600</v>
      </c>
      <c r="C173" s="91" t="s">
        <v>238</v>
      </c>
      <c r="D173" s="109" t="s">
        <v>366</v>
      </c>
      <c r="E173" s="109" t="s">
        <v>366</v>
      </c>
      <c r="F173" s="109" t="s">
        <v>714</v>
      </c>
      <c r="G173" s="162" t="s">
        <v>741</v>
      </c>
      <c r="H173" s="162" t="s">
        <v>86</v>
      </c>
      <c r="I173" s="41"/>
      <c r="J173" s="41"/>
      <c r="K173" s="49" t="s">
        <v>293</v>
      </c>
      <c r="L173" s="58" t="s">
        <v>362</v>
      </c>
      <c r="M173" t="s">
        <v>317</v>
      </c>
      <c r="N173" s="76"/>
      <c r="O173" s="76">
        <v>5</v>
      </c>
      <c r="P173" s="30">
        <v>5</v>
      </c>
      <c r="Q173" s="30">
        <v>1</v>
      </c>
      <c r="T173" s="30">
        <v>1</v>
      </c>
      <c r="U173" s="30">
        <v>1</v>
      </c>
    </row>
    <row r="174" spans="1:21" ht="15">
      <c r="A174" s="91" t="s">
        <v>239</v>
      </c>
      <c r="B174" s="91" t="s">
        <v>600</v>
      </c>
      <c r="C174" s="91" t="s">
        <v>240</v>
      </c>
      <c r="D174" s="109" t="s">
        <v>366</v>
      </c>
      <c r="E174" s="109" t="s">
        <v>366</v>
      </c>
      <c r="F174" s="109" t="s">
        <v>736</v>
      </c>
      <c r="G174" s="89" t="s">
        <v>406</v>
      </c>
      <c r="H174" s="89" t="s">
        <v>401</v>
      </c>
      <c r="I174" s="41"/>
      <c r="J174" s="41"/>
      <c r="K174" s="49" t="s">
        <v>293</v>
      </c>
      <c r="L174" s="58" t="s">
        <v>362</v>
      </c>
      <c r="M174" t="s">
        <v>317</v>
      </c>
      <c r="N174" s="76"/>
      <c r="O174" s="76">
        <v>5</v>
      </c>
      <c r="P174" s="30">
        <v>5</v>
      </c>
      <c r="Q174" s="30">
        <v>1</v>
      </c>
      <c r="T174" s="30">
        <v>1</v>
      </c>
      <c r="U174" s="30">
        <v>1</v>
      </c>
    </row>
    <row r="175" spans="1:21" ht="15">
      <c r="A175" s="95" t="s">
        <v>241</v>
      </c>
      <c r="B175" s="95" t="s">
        <v>599</v>
      </c>
      <c r="C175" s="93" t="s">
        <v>242</v>
      </c>
      <c r="D175" s="92" t="s">
        <v>366</v>
      </c>
      <c r="E175" s="92" t="s">
        <v>366</v>
      </c>
      <c r="F175" s="92" t="s">
        <v>714</v>
      </c>
      <c r="G175" s="40" t="s">
        <v>406</v>
      </c>
      <c r="H175" s="40" t="s">
        <v>401</v>
      </c>
      <c r="I175" s="41"/>
      <c r="J175" s="41"/>
      <c r="K175" s="49" t="s">
        <v>293</v>
      </c>
      <c r="L175" s="58" t="s">
        <v>362</v>
      </c>
      <c r="M175" t="s">
        <v>317</v>
      </c>
      <c r="N175" s="76"/>
      <c r="O175" s="76">
        <v>5</v>
      </c>
      <c r="P175" s="30">
        <v>5</v>
      </c>
      <c r="Q175" s="30">
        <v>1</v>
      </c>
      <c r="T175" s="30">
        <v>1</v>
      </c>
      <c r="U175" s="30">
        <v>1</v>
      </c>
    </row>
    <row r="176" spans="1:21" ht="15">
      <c r="A176" s="95" t="s">
        <v>243</v>
      </c>
      <c r="B176" s="95" t="s">
        <v>599</v>
      </c>
      <c r="C176" s="93" t="s">
        <v>244</v>
      </c>
      <c r="D176" s="92" t="s">
        <v>366</v>
      </c>
      <c r="E176" s="92" t="s">
        <v>361</v>
      </c>
      <c r="F176" s="92" t="s">
        <v>714</v>
      </c>
      <c r="G176" s="40" t="s">
        <v>406</v>
      </c>
      <c r="H176" s="40" t="s">
        <v>401</v>
      </c>
      <c r="I176" s="41"/>
      <c r="J176" s="41"/>
      <c r="K176" s="49" t="s">
        <v>293</v>
      </c>
      <c r="L176" s="58" t="s">
        <v>362</v>
      </c>
      <c r="M176" t="s">
        <v>317</v>
      </c>
      <c r="N176" s="76"/>
      <c r="O176" s="76">
        <v>5</v>
      </c>
      <c r="P176" s="30">
        <v>5</v>
      </c>
      <c r="Q176" s="30">
        <v>1</v>
      </c>
      <c r="T176" s="30">
        <v>1</v>
      </c>
      <c r="U176" s="30">
        <v>1</v>
      </c>
    </row>
    <row r="177" spans="1:15" ht="15">
      <c r="A177" s="110" t="s">
        <v>245</v>
      </c>
      <c r="B177" s="95" t="s">
        <v>599</v>
      </c>
      <c r="C177" s="91" t="s">
        <v>246</v>
      </c>
      <c r="D177" s="92" t="s">
        <v>366</v>
      </c>
      <c r="E177" s="92" t="s">
        <v>366</v>
      </c>
      <c r="F177" s="92" t="s">
        <v>736</v>
      </c>
      <c r="G177" s="44" t="s">
        <v>337</v>
      </c>
      <c r="H177" s="40" t="s">
        <v>400</v>
      </c>
      <c r="I177" s="41"/>
      <c r="J177" s="41"/>
      <c r="K177" s="49" t="s">
        <v>293</v>
      </c>
      <c r="L177" s="58" t="s">
        <v>362</v>
      </c>
      <c r="N177" s="76">
        <v>50</v>
      </c>
      <c r="O177" s="76">
        <v>50</v>
      </c>
    </row>
    <row r="178" spans="1:15" ht="15">
      <c r="A178" s="110" t="s">
        <v>247</v>
      </c>
      <c r="B178" s="95" t="s">
        <v>599</v>
      </c>
      <c r="C178" s="91" t="s">
        <v>248</v>
      </c>
      <c r="D178" s="92" t="s">
        <v>366</v>
      </c>
      <c r="E178" s="92" t="s">
        <v>366</v>
      </c>
      <c r="F178" s="92" t="s">
        <v>714</v>
      </c>
      <c r="G178" s="44" t="s">
        <v>337</v>
      </c>
      <c r="H178" s="40" t="s">
        <v>400</v>
      </c>
      <c r="I178" s="41"/>
      <c r="J178" s="41"/>
      <c r="K178" s="49" t="s">
        <v>293</v>
      </c>
      <c r="L178" s="58" t="s">
        <v>362</v>
      </c>
      <c r="N178" s="76">
        <v>50</v>
      </c>
      <c r="O178" s="76">
        <v>50</v>
      </c>
    </row>
    <row r="179" spans="1:15" ht="15">
      <c r="A179" s="110" t="s">
        <v>249</v>
      </c>
      <c r="B179" s="95" t="s">
        <v>599</v>
      </c>
      <c r="C179" s="91" t="s">
        <v>250</v>
      </c>
      <c r="D179" s="92" t="s">
        <v>366</v>
      </c>
      <c r="E179" s="92" t="s">
        <v>366</v>
      </c>
      <c r="F179" s="92" t="s">
        <v>713</v>
      </c>
      <c r="G179" s="44" t="s">
        <v>337</v>
      </c>
      <c r="H179" s="40" t="s">
        <v>400</v>
      </c>
      <c r="I179" s="41"/>
      <c r="J179" s="41"/>
      <c r="K179" s="49" t="s">
        <v>293</v>
      </c>
      <c r="L179" s="58" t="s">
        <v>362</v>
      </c>
      <c r="N179" s="76">
        <v>50</v>
      </c>
      <c r="O179" s="76">
        <v>50</v>
      </c>
    </row>
    <row r="180" spans="1:15" ht="15">
      <c r="A180" s="110" t="s">
        <v>251</v>
      </c>
      <c r="B180" s="95" t="s">
        <v>599</v>
      </c>
      <c r="C180" s="91" t="s">
        <v>252</v>
      </c>
      <c r="D180" s="92" t="s">
        <v>366</v>
      </c>
      <c r="E180" s="92" t="s">
        <v>366</v>
      </c>
      <c r="F180" s="92" t="s">
        <v>715</v>
      </c>
      <c r="G180" s="44" t="s">
        <v>337</v>
      </c>
      <c r="H180" s="40" t="s">
        <v>400</v>
      </c>
      <c r="I180" s="41"/>
      <c r="J180" s="41"/>
      <c r="K180" s="49" t="s">
        <v>293</v>
      </c>
      <c r="L180" s="58" t="s">
        <v>362</v>
      </c>
      <c r="N180" s="76">
        <v>50</v>
      </c>
      <c r="O180" s="76">
        <v>50</v>
      </c>
    </row>
    <row r="181" spans="1:21" ht="15">
      <c r="A181" s="95" t="s">
        <v>253</v>
      </c>
      <c r="B181" s="95" t="s">
        <v>598</v>
      </c>
      <c r="C181" s="93" t="s">
        <v>571</v>
      </c>
      <c r="D181" s="92" t="s">
        <v>366</v>
      </c>
      <c r="E181" s="92" t="s">
        <v>361</v>
      </c>
      <c r="F181" s="92" t="s">
        <v>714</v>
      </c>
      <c r="G181" s="40" t="s">
        <v>406</v>
      </c>
      <c r="H181" s="40" t="s">
        <v>401</v>
      </c>
      <c r="I181" s="41"/>
      <c r="J181" s="41"/>
      <c r="K181" s="49" t="s">
        <v>293</v>
      </c>
      <c r="L181" s="58" t="s">
        <v>362</v>
      </c>
      <c r="M181" t="s">
        <v>317</v>
      </c>
      <c r="N181" s="76"/>
      <c r="O181" s="76">
        <v>5</v>
      </c>
      <c r="P181" s="30">
        <v>5</v>
      </c>
      <c r="Q181" s="30">
        <v>1</v>
      </c>
      <c r="T181" s="30">
        <v>1</v>
      </c>
      <c r="U181" s="30">
        <v>1</v>
      </c>
    </row>
    <row r="182" spans="1:27" s="88" customFormat="1" ht="15">
      <c r="A182" s="95" t="s">
        <v>569</v>
      </c>
      <c r="B182" s="95" t="s">
        <v>598</v>
      </c>
      <c r="C182" s="93" t="s">
        <v>572</v>
      </c>
      <c r="D182" s="92" t="s">
        <v>366</v>
      </c>
      <c r="E182" s="92" t="s">
        <v>361</v>
      </c>
      <c r="F182" s="92" t="s">
        <v>713</v>
      </c>
      <c r="G182" s="40" t="s">
        <v>406</v>
      </c>
      <c r="H182" s="40" t="s">
        <v>401</v>
      </c>
      <c r="I182" s="41"/>
      <c r="J182" s="41"/>
      <c r="K182" s="49" t="s">
        <v>293</v>
      </c>
      <c r="L182" s="58" t="s">
        <v>362</v>
      </c>
      <c r="M182" s="88" t="s">
        <v>317</v>
      </c>
      <c r="N182" s="76"/>
      <c r="O182" s="76">
        <v>5</v>
      </c>
      <c r="P182" s="30">
        <v>5</v>
      </c>
      <c r="Q182" s="30">
        <v>1</v>
      </c>
      <c r="R182" s="30"/>
      <c r="S182" s="30"/>
      <c r="T182" s="30">
        <v>1</v>
      </c>
      <c r="U182" s="30">
        <v>1</v>
      </c>
      <c r="V182" s="30"/>
      <c r="W182" s="30"/>
      <c r="X182" s="30"/>
      <c r="Y182" s="30"/>
      <c r="Z182" s="30"/>
      <c r="AA182" s="30"/>
    </row>
    <row r="183" spans="1:27" s="88" customFormat="1" ht="15">
      <c r="A183" s="95" t="s">
        <v>570</v>
      </c>
      <c r="B183" s="95" t="s">
        <v>598</v>
      </c>
      <c r="C183" s="93" t="s">
        <v>573</v>
      </c>
      <c r="D183" s="92" t="s">
        <v>366</v>
      </c>
      <c r="E183" s="92" t="s">
        <v>361</v>
      </c>
      <c r="F183" s="92" t="s">
        <v>736</v>
      </c>
      <c r="G183" s="40" t="s">
        <v>406</v>
      </c>
      <c r="H183" s="40" t="s">
        <v>401</v>
      </c>
      <c r="I183" s="41"/>
      <c r="J183" s="41"/>
      <c r="K183" s="49" t="s">
        <v>293</v>
      </c>
      <c r="L183" s="58" t="s">
        <v>362</v>
      </c>
      <c r="M183" s="88" t="s">
        <v>317</v>
      </c>
      <c r="N183" s="76"/>
      <c r="O183" s="76">
        <v>5</v>
      </c>
      <c r="P183" s="30">
        <v>5</v>
      </c>
      <c r="Q183" s="30">
        <v>1</v>
      </c>
      <c r="R183" s="30"/>
      <c r="S183" s="30"/>
      <c r="T183" s="30">
        <v>1</v>
      </c>
      <c r="U183" s="30">
        <v>1</v>
      </c>
      <c r="V183" s="30"/>
      <c r="W183" s="30"/>
      <c r="X183" s="30"/>
      <c r="Y183" s="30"/>
      <c r="Z183" s="30"/>
      <c r="AA183" s="30"/>
    </row>
    <row r="184" spans="1:21" ht="15">
      <c r="A184" s="95" t="s">
        <v>254</v>
      </c>
      <c r="B184" s="95" t="s">
        <v>597</v>
      </c>
      <c r="C184" s="93" t="s">
        <v>255</v>
      </c>
      <c r="D184" s="92" t="s">
        <v>366</v>
      </c>
      <c r="E184" s="92" t="s">
        <v>361</v>
      </c>
      <c r="F184" s="92" t="s">
        <v>714</v>
      </c>
      <c r="G184" s="40" t="s">
        <v>406</v>
      </c>
      <c r="H184" s="40" t="s">
        <v>401</v>
      </c>
      <c r="I184" s="41"/>
      <c r="J184" s="41"/>
      <c r="K184" s="49" t="s">
        <v>293</v>
      </c>
      <c r="L184" s="58" t="s">
        <v>362</v>
      </c>
      <c r="M184" t="s">
        <v>317</v>
      </c>
      <c r="N184" s="76"/>
      <c r="O184" s="76">
        <v>5</v>
      </c>
      <c r="P184" s="30">
        <v>5</v>
      </c>
      <c r="Q184" s="30">
        <v>1</v>
      </c>
      <c r="T184" s="30">
        <v>1</v>
      </c>
      <c r="U184" s="30">
        <v>1</v>
      </c>
    </row>
    <row r="185" spans="1:21" ht="15">
      <c r="A185" s="110" t="s">
        <v>257</v>
      </c>
      <c r="B185" s="95" t="s">
        <v>596</v>
      </c>
      <c r="C185" s="91" t="s">
        <v>256</v>
      </c>
      <c r="D185" s="92" t="s">
        <v>366</v>
      </c>
      <c r="E185" s="92" t="s">
        <v>366</v>
      </c>
      <c r="F185" s="92" t="s">
        <v>714</v>
      </c>
      <c r="G185" s="40" t="s">
        <v>406</v>
      </c>
      <c r="H185" s="40" t="s">
        <v>401</v>
      </c>
      <c r="I185" s="41"/>
      <c r="J185" s="41"/>
      <c r="K185" s="49" t="s">
        <v>293</v>
      </c>
      <c r="L185" s="58" t="s">
        <v>362</v>
      </c>
      <c r="M185" t="s">
        <v>317</v>
      </c>
      <c r="N185" s="76"/>
      <c r="O185" s="76">
        <v>5</v>
      </c>
      <c r="P185" s="30">
        <v>5</v>
      </c>
      <c r="Q185" s="30">
        <v>1</v>
      </c>
      <c r="T185" s="30">
        <v>1</v>
      </c>
      <c r="U185" s="30">
        <v>1</v>
      </c>
    </row>
    <row r="186" spans="1:21" ht="15">
      <c r="A186" s="90" t="s">
        <v>258</v>
      </c>
      <c r="B186" s="95" t="s">
        <v>280</v>
      </c>
      <c r="C186" s="91" t="s">
        <v>574</v>
      </c>
      <c r="D186" s="92" t="s">
        <v>366</v>
      </c>
      <c r="E186" s="92" t="s">
        <v>366</v>
      </c>
      <c r="F186" s="92" t="s">
        <v>736</v>
      </c>
      <c r="G186" s="40" t="s">
        <v>406</v>
      </c>
      <c r="H186" s="40" t="s">
        <v>401</v>
      </c>
      <c r="I186" s="41"/>
      <c r="J186" s="41"/>
      <c r="K186" s="49" t="s">
        <v>293</v>
      </c>
      <c r="L186" s="58" t="s">
        <v>362</v>
      </c>
      <c r="M186" t="s">
        <v>317</v>
      </c>
      <c r="N186" s="76"/>
      <c r="O186" s="76">
        <v>5</v>
      </c>
      <c r="P186" s="30">
        <v>5</v>
      </c>
      <c r="Q186" s="30">
        <v>1</v>
      </c>
      <c r="T186" s="30">
        <v>1</v>
      </c>
      <c r="U186" s="30">
        <v>1</v>
      </c>
    </row>
    <row r="187" spans="1:21" ht="15">
      <c r="A187" s="90" t="s">
        <v>259</v>
      </c>
      <c r="B187" s="95" t="s">
        <v>280</v>
      </c>
      <c r="C187" s="91" t="s">
        <v>575</v>
      </c>
      <c r="D187" s="92" t="s">
        <v>366</v>
      </c>
      <c r="E187" s="92" t="s">
        <v>366</v>
      </c>
      <c r="F187" s="92" t="s">
        <v>714</v>
      </c>
      <c r="G187" s="40" t="s">
        <v>406</v>
      </c>
      <c r="H187" s="40" t="s">
        <v>401</v>
      </c>
      <c r="I187" s="41"/>
      <c r="J187" s="41"/>
      <c r="K187" s="49" t="s">
        <v>293</v>
      </c>
      <c r="L187" s="58" t="s">
        <v>362</v>
      </c>
      <c r="M187" t="s">
        <v>317</v>
      </c>
      <c r="N187" s="76"/>
      <c r="O187" s="76">
        <v>5</v>
      </c>
      <c r="P187" s="30">
        <v>5</v>
      </c>
      <c r="Q187" s="30">
        <v>1</v>
      </c>
      <c r="T187" s="30">
        <v>1</v>
      </c>
      <c r="U187" s="30">
        <v>1</v>
      </c>
    </row>
    <row r="188" spans="1:21" ht="15">
      <c r="A188" s="90" t="s">
        <v>260</v>
      </c>
      <c r="B188" s="95" t="s">
        <v>280</v>
      </c>
      <c r="C188" s="91" t="s">
        <v>576</v>
      </c>
      <c r="D188" s="92" t="s">
        <v>366</v>
      </c>
      <c r="E188" s="92" t="s">
        <v>366</v>
      </c>
      <c r="F188" s="92" t="s">
        <v>713</v>
      </c>
      <c r="G188" s="40" t="s">
        <v>406</v>
      </c>
      <c r="H188" s="40" t="s">
        <v>401</v>
      </c>
      <c r="I188" s="41"/>
      <c r="J188" s="41"/>
      <c r="K188" s="49" t="s">
        <v>293</v>
      </c>
      <c r="L188" s="58" t="s">
        <v>362</v>
      </c>
      <c r="M188" t="s">
        <v>317</v>
      </c>
      <c r="N188" s="76"/>
      <c r="O188" s="76">
        <v>5</v>
      </c>
      <c r="P188" s="30">
        <v>5</v>
      </c>
      <c r="Q188" s="30">
        <v>1</v>
      </c>
      <c r="T188" s="30">
        <v>1</v>
      </c>
      <c r="U188" s="30">
        <v>1</v>
      </c>
    </row>
    <row r="189" spans="1:21" ht="15">
      <c r="A189" s="90" t="s">
        <v>261</v>
      </c>
      <c r="B189" s="95" t="s">
        <v>280</v>
      </c>
      <c r="C189" s="91" t="s">
        <v>212</v>
      </c>
      <c r="D189" s="92" t="s">
        <v>366</v>
      </c>
      <c r="E189" s="92" t="s">
        <v>366</v>
      </c>
      <c r="F189" s="92" t="s">
        <v>715</v>
      </c>
      <c r="G189" s="40" t="s">
        <v>406</v>
      </c>
      <c r="H189" s="40" t="s">
        <v>401</v>
      </c>
      <c r="I189" s="41"/>
      <c r="J189" s="41"/>
      <c r="K189" s="49" t="s">
        <v>293</v>
      </c>
      <c r="L189" s="58" t="s">
        <v>362</v>
      </c>
      <c r="M189" t="s">
        <v>317</v>
      </c>
      <c r="N189" s="76"/>
      <c r="O189" s="76">
        <v>5</v>
      </c>
      <c r="P189" s="30">
        <v>5</v>
      </c>
      <c r="Q189" s="30">
        <v>1</v>
      </c>
      <c r="T189" s="30">
        <v>1</v>
      </c>
      <c r="U189" s="30">
        <v>1</v>
      </c>
    </row>
    <row r="190" spans="1:21" ht="15">
      <c r="A190" s="110" t="s">
        <v>263</v>
      </c>
      <c r="B190" s="95" t="s">
        <v>594</v>
      </c>
      <c r="C190" s="91" t="s">
        <v>262</v>
      </c>
      <c r="D190" s="92" t="s">
        <v>366</v>
      </c>
      <c r="E190" s="92" t="s">
        <v>361</v>
      </c>
      <c r="F190" s="92" t="s">
        <v>714</v>
      </c>
      <c r="G190" s="40" t="s">
        <v>406</v>
      </c>
      <c r="H190" s="40" t="s">
        <v>401</v>
      </c>
      <c r="I190" s="41"/>
      <c r="J190" s="41"/>
      <c r="K190" s="49" t="s">
        <v>293</v>
      </c>
      <c r="L190" s="58" t="s">
        <v>362</v>
      </c>
      <c r="M190" t="s">
        <v>317</v>
      </c>
      <c r="N190" s="76"/>
      <c r="O190" s="76">
        <v>5</v>
      </c>
      <c r="P190" s="30">
        <v>5</v>
      </c>
      <c r="Q190" s="30">
        <v>1</v>
      </c>
      <c r="T190" s="30">
        <v>1</v>
      </c>
      <c r="U190" s="30">
        <v>1</v>
      </c>
    </row>
    <row r="191" spans="1:27" s="88" customFormat="1" ht="15">
      <c r="A191" s="90" t="s">
        <v>591</v>
      </c>
      <c r="B191" s="95" t="s">
        <v>593</v>
      </c>
      <c r="C191" s="91" t="s">
        <v>589</v>
      </c>
      <c r="D191" s="92" t="s">
        <v>366</v>
      </c>
      <c r="E191" s="92" t="s">
        <v>366</v>
      </c>
      <c r="F191" s="92" t="s">
        <v>714</v>
      </c>
      <c r="G191" s="40" t="s">
        <v>406</v>
      </c>
      <c r="H191" s="40" t="s">
        <v>401</v>
      </c>
      <c r="I191" s="41"/>
      <c r="J191" s="41"/>
      <c r="K191" s="49" t="s">
        <v>293</v>
      </c>
      <c r="L191" s="58" t="s">
        <v>362</v>
      </c>
      <c r="M191" s="88" t="s">
        <v>317</v>
      </c>
      <c r="N191" s="76"/>
      <c r="O191" s="76">
        <v>5</v>
      </c>
      <c r="P191" s="30">
        <v>5</v>
      </c>
      <c r="Q191" s="30">
        <v>1</v>
      </c>
      <c r="R191" s="30"/>
      <c r="S191" s="30"/>
      <c r="T191" s="30">
        <v>1</v>
      </c>
      <c r="U191" s="30">
        <v>1</v>
      </c>
      <c r="V191" s="30"/>
      <c r="W191" s="30"/>
      <c r="X191" s="30"/>
      <c r="Y191" s="30"/>
      <c r="Z191" s="30"/>
      <c r="AA191" s="30"/>
    </row>
    <row r="192" spans="1:27" s="88" customFormat="1" ht="15">
      <c r="A192" s="90" t="s">
        <v>592</v>
      </c>
      <c r="B192" s="95" t="s">
        <v>593</v>
      </c>
      <c r="C192" s="91" t="s">
        <v>590</v>
      </c>
      <c r="D192" s="92" t="s">
        <v>366</v>
      </c>
      <c r="E192" s="92" t="s">
        <v>366</v>
      </c>
      <c r="F192" s="92" t="s">
        <v>713</v>
      </c>
      <c r="G192" s="40" t="s">
        <v>406</v>
      </c>
      <c r="H192" s="40" t="s">
        <v>401</v>
      </c>
      <c r="I192" s="41"/>
      <c r="J192" s="41"/>
      <c r="K192" s="49" t="s">
        <v>293</v>
      </c>
      <c r="L192" s="58" t="s">
        <v>362</v>
      </c>
      <c r="M192" s="88" t="s">
        <v>317</v>
      </c>
      <c r="N192" s="76"/>
      <c r="O192" s="76">
        <v>5</v>
      </c>
      <c r="P192" s="30">
        <v>5</v>
      </c>
      <c r="Q192" s="30">
        <v>1</v>
      </c>
      <c r="R192" s="30"/>
      <c r="S192" s="30"/>
      <c r="T192" s="30">
        <v>1</v>
      </c>
      <c r="U192" s="30">
        <v>1</v>
      </c>
      <c r="V192" s="30"/>
      <c r="W192" s="30"/>
      <c r="X192" s="30"/>
      <c r="Y192" s="30"/>
      <c r="Z192" s="30"/>
      <c r="AA192" s="30"/>
    </row>
    <row r="193" spans="1:27" s="88" customFormat="1" ht="15">
      <c r="A193" s="90" t="s">
        <v>622</v>
      </c>
      <c r="B193" s="95" t="s">
        <v>624</v>
      </c>
      <c r="C193" s="91" t="s">
        <v>625</v>
      </c>
      <c r="D193" s="92" t="s">
        <v>366</v>
      </c>
      <c r="E193" s="92" t="s">
        <v>366</v>
      </c>
      <c r="F193" s="92" t="s">
        <v>736</v>
      </c>
      <c r="G193" s="40" t="s">
        <v>406</v>
      </c>
      <c r="H193" s="40" t="s">
        <v>401</v>
      </c>
      <c r="I193" s="41"/>
      <c r="J193" s="41"/>
      <c r="K193" s="49" t="s">
        <v>293</v>
      </c>
      <c r="L193" s="58" t="s">
        <v>362</v>
      </c>
      <c r="M193" s="88" t="s">
        <v>317</v>
      </c>
      <c r="N193" s="76"/>
      <c r="O193" s="76">
        <v>5</v>
      </c>
      <c r="P193" s="30">
        <v>5</v>
      </c>
      <c r="Q193" s="30">
        <v>1</v>
      </c>
      <c r="R193" s="30"/>
      <c r="S193" s="30"/>
      <c r="T193" s="30">
        <v>1</v>
      </c>
      <c r="U193" s="30">
        <v>1</v>
      </c>
      <c r="V193" s="30"/>
      <c r="W193" s="30"/>
      <c r="X193" s="30"/>
      <c r="Y193" s="30"/>
      <c r="Z193" s="30"/>
      <c r="AA193" s="30"/>
    </row>
    <row r="194" spans="1:27" s="88" customFormat="1" ht="15">
      <c r="A194" s="90" t="s">
        <v>623</v>
      </c>
      <c r="B194" s="95" t="s">
        <v>624</v>
      </c>
      <c r="C194" s="91" t="s">
        <v>626</v>
      </c>
      <c r="D194" s="92" t="s">
        <v>366</v>
      </c>
      <c r="E194" s="92" t="s">
        <v>366</v>
      </c>
      <c r="F194" s="92" t="s">
        <v>714</v>
      </c>
      <c r="G194" s="40" t="s">
        <v>406</v>
      </c>
      <c r="H194" s="40" t="s">
        <v>401</v>
      </c>
      <c r="I194" s="41"/>
      <c r="J194" s="41"/>
      <c r="K194" s="49" t="s">
        <v>293</v>
      </c>
      <c r="L194" s="58" t="s">
        <v>362</v>
      </c>
      <c r="M194" s="88" t="s">
        <v>317</v>
      </c>
      <c r="N194" s="76"/>
      <c r="O194" s="76">
        <v>5</v>
      </c>
      <c r="P194" s="30">
        <v>5</v>
      </c>
      <c r="Q194" s="30">
        <v>1</v>
      </c>
      <c r="R194" s="30"/>
      <c r="S194" s="30"/>
      <c r="T194" s="30">
        <v>1</v>
      </c>
      <c r="U194" s="30">
        <v>1</v>
      </c>
      <c r="V194" s="30"/>
      <c r="W194" s="30"/>
      <c r="X194" s="30"/>
      <c r="Y194" s="30"/>
      <c r="Z194" s="30"/>
      <c r="AA194" s="30"/>
    </row>
    <row r="195" spans="1:21" ht="15">
      <c r="A195" s="90" t="s">
        <v>264</v>
      </c>
      <c r="B195" s="90" t="s">
        <v>595</v>
      </c>
      <c r="C195" s="91" t="s">
        <v>265</v>
      </c>
      <c r="D195" s="92" t="s">
        <v>366</v>
      </c>
      <c r="E195" s="92" t="s">
        <v>739</v>
      </c>
      <c r="F195" s="92" t="s">
        <v>714</v>
      </c>
      <c r="G195" s="40" t="s">
        <v>406</v>
      </c>
      <c r="H195" s="40" t="s">
        <v>401</v>
      </c>
      <c r="I195" s="41"/>
      <c r="J195" s="41"/>
      <c r="K195" s="49" t="s">
        <v>293</v>
      </c>
      <c r="L195" s="58" t="s">
        <v>362</v>
      </c>
      <c r="M195" t="s">
        <v>317</v>
      </c>
      <c r="N195" s="76"/>
      <c r="O195" s="76">
        <v>5</v>
      </c>
      <c r="P195" s="30">
        <v>5</v>
      </c>
      <c r="Q195" s="30">
        <v>1</v>
      </c>
      <c r="T195" s="30">
        <v>1</v>
      </c>
      <c r="U195" s="30">
        <v>1</v>
      </c>
    </row>
    <row r="196" spans="1:21" ht="15">
      <c r="A196" s="90" t="s">
        <v>266</v>
      </c>
      <c r="B196" s="90" t="s">
        <v>595</v>
      </c>
      <c r="C196" s="91" t="s">
        <v>267</v>
      </c>
      <c r="D196" s="92" t="s">
        <v>366</v>
      </c>
      <c r="E196" s="92" t="s">
        <v>739</v>
      </c>
      <c r="F196" s="92" t="s">
        <v>736</v>
      </c>
      <c r="G196" s="40" t="s">
        <v>406</v>
      </c>
      <c r="H196" s="40" t="s">
        <v>401</v>
      </c>
      <c r="I196" s="41"/>
      <c r="J196" s="41"/>
      <c r="K196" s="49" t="s">
        <v>293</v>
      </c>
      <c r="L196" s="58" t="s">
        <v>362</v>
      </c>
      <c r="M196" t="s">
        <v>317</v>
      </c>
      <c r="N196" s="76"/>
      <c r="O196" s="76">
        <v>5</v>
      </c>
      <c r="P196" s="30">
        <v>5</v>
      </c>
      <c r="Q196" s="30">
        <v>1</v>
      </c>
      <c r="T196" s="30">
        <v>1</v>
      </c>
      <c r="U196" s="30">
        <v>1</v>
      </c>
    </row>
    <row r="197" spans="1:21" ht="15">
      <c r="A197" s="90" t="s">
        <v>268</v>
      </c>
      <c r="B197" s="90" t="s">
        <v>587</v>
      </c>
      <c r="C197" s="91" t="s">
        <v>588</v>
      </c>
      <c r="D197" s="92" t="s">
        <v>366</v>
      </c>
      <c r="E197" s="92" t="s">
        <v>366</v>
      </c>
      <c r="F197" s="92" t="s">
        <v>713</v>
      </c>
      <c r="G197" s="40" t="s">
        <v>406</v>
      </c>
      <c r="H197" s="40" t="s">
        <v>401</v>
      </c>
      <c r="I197" s="41"/>
      <c r="J197" s="41"/>
      <c r="K197" s="49" t="s">
        <v>293</v>
      </c>
      <c r="L197" s="58" t="s">
        <v>362</v>
      </c>
      <c r="M197" t="s">
        <v>317</v>
      </c>
      <c r="N197" s="76"/>
      <c r="O197" s="76">
        <v>5</v>
      </c>
      <c r="P197" s="30">
        <v>5</v>
      </c>
      <c r="Q197" s="30">
        <v>1</v>
      </c>
      <c r="T197" s="30">
        <v>1</v>
      </c>
      <c r="U197" s="30">
        <v>1</v>
      </c>
    </row>
    <row r="198" spans="1:21" ht="15">
      <c r="A198" s="90" t="s">
        <v>326</v>
      </c>
      <c r="B198" s="90" t="s">
        <v>334</v>
      </c>
      <c r="C198" s="91" t="s">
        <v>330</v>
      </c>
      <c r="D198" s="92" t="s">
        <v>366</v>
      </c>
      <c r="E198" s="92" t="s">
        <v>366</v>
      </c>
      <c r="F198" s="92" t="s">
        <v>713</v>
      </c>
      <c r="G198" s="40" t="s">
        <v>406</v>
      </c>
      <c r="H198" s="40" t="s">
        <v>401</v>
      </c>
      <c r="I198" s="41"/>
      <c r="J198" s="41"/>
      <c r="K198" s="49" t="s">
        <v>293</v>
      </c>
      <c r="L198" s="58" t="s">
        <v>362</v>
      </c>
      <c r="M198" t="s">
        <v>317</v>
      </c>
      <c r="N198" s="76"/>
      <c r="O198" s="76">
        <v>5</v>
      </c>
      <c r="P198" s="30">
        <v>5</v>
      </c>
      <c r="Q198" s="30">
        <v>1</v>
      </c>
      <c r="T198" s="30">
        <v>1</v>
      </c>
      <c r="U198" s="30">
        <v>1</v>
      </c>
    </row>
    <row r="199" spans="1:21" ht="15">
      <c r="A199" s="90" t="s">
        <v>329</v>
      </c>
      <c r="B199" s="90" t="s">
        <v>336</v>
      </c>
      <c r="C199" s="91" t="s">
        <v>331</v>
      </c>
      <c r="D199" s="92" t="s">
        <v>366</v>
      </c>
      <c r="E199" s="92" t="s">
        <v>366</v>
      </c>
      <c r="F199" s="92" t="s">
        <v>714</v>
      </c>
      <c r="G199" s="40" t="s">
        <v>406</v>
      </c>
      <c r="H199" s="40" t="s">
        <v>401</v>
      </c>
      <c r="I199" s="41"/>
      <c r="J199" s="41"/>
      <c r="K199" s="49" t="s">
        <v>293</v>
      </c>
      <c r="L199" s="58" t="s">
        <v>362</v>
      </c>
      <c r="M199" t="s">
        <v>317</v>
      </c>
      <c r="N199" s="76"/>
      <c r="O199" s="76">
        <v>5</v>
      </c>
      <c r="P199" s="30">
        <v>5</v>
      </c>
      <c r="Q199" s="30">
        <v>1</v>
      </c>
      <c r="T199" s="30">
        <v>1</v>
      </c>
      <c r="U199" s="30">
        <v>1</v>
      </c>
    </row>
    <row r="200" spans="1:21" ht="15">
      <c r="A200" s="90" t="s">
        <v>327</v>
      </c>
      <c r="B200" s="90" t="s">
        <v>335</v>
      </c>
      <c r="C200" s="91" t="s">
        <v>332</v>
      </c>
      <c r="D200" s="92" t="s">
        <v>366</v>
      </c>
      <c r="E200" s="92" t="s">
        <v>366</v>
      </c>
      <c r="F200" s="92" t="s">
        <v>713</v>
      </c>
      <c r="G200" s="40" t="s">
        <v>406</v>
      </c>
      <c r="H200" s="40" t="s">
        <v>401</v>
      </c>
      <c r="I200" s="41"/>
      <c r="J200" s="41"/>
      <c r="K200" s="49" t="s">
        <v>293</v>
      </c>
      <c r="L200" s="58" t="s">
        <v>362</v>
      </c>
      <c r="M200" t="s">
        <v>317</v>
      </c>
      <c r="N200" s="76"/>
      <c r="O200" s="76">
        <v>5</v>
      </c>
      <c r="P200" s="30">
        <v>5</v>
      </c>
      <c r="Q200" s="30">
        <v>1</v>
      </c>
      <c r="T200" s="30">
        <v>1</v>
      </c>
      <c r="U200" s="30">
        <v>1</v>
      </c>
    </row>
    <row r="201" spans="1:21" ht="15">
      <c r="A201" s="90" t="s">
        <v>328</v>
      </c>
      <c r="B201" s="90" t="s">
        <v>335</v>
      </c>
      <c r="C201" s="91" t="s">
        <v>333</v>
      </c>
      <c r="D201" s="92" t="s">
        <v>366</v>
      </c>
      <c r="E201" s="92" t="s">
        <v>366</v>
      </c>
      <c r="F201" s="92" t="s">
        <v>715</v>
      </c>
      <c r="G201" s="40" t="s">
        <v>406</v>
      </c>
      <c r="H201" s="40" t="s">
        <v>401</v>
      </c>
      <c r="I201" s="41"/>
      <c r="J201" s="41"/>
      <c r="K201" s="49" t="s">
        <v>293</v>
      </c>
      <c r="L201" s="58" t="s">
        <v>362</v>
      </c>
      <c r="M201" t="s">
        <v>317</v>
      </c>
      <c r="N201" s="76"/>
      <c r="O201" s="76">
        <v>5</v>
      </c>
      <c r="P201" s="30">
        <v>5</v>
      </c>
      <c r="Q201" s="30">
        <v>1</v>
      </c>
      <c r="T201" s="30">
        <v>1</v>
      </c>
      <c r="U201" s="30">
        <v>1</v>
      </c>
    </row>
    <row r="202" spans="1:21" ht="15">
      <c r="A202" s="90" t="s">
        <v>321</v>
      </c>
      <c r="B202" s="90" t="s">
        <v>323</v>
      </c>
      <c r="C202" s="91" t="s">
        <v>324</v>
      </c>
      <c r="D202" s="92" t="s">
        <v>366</v>
      </c>
      <c r="E202" s="92" t="s">
        <v>366</v>
      </c>
      <c r="F202" s="92" t="s">
        <v>736</v>
      </c>
      <c r="G202" s="40" t="s">
        <v>406</v>
      </c>
      <c r="H202" s="40" t="s">
        <v>401</v>
      </c>
      <c r="I202" s="41"/>
      <c r="J202" s="41"/>
      <c r="K202" s="49" t="s">
        <v>293</v>
      </c>
      <c r="L202" s="58" t="s">
        <v>362</v>
      </c>
      <c r="M202" t="s">
        <v>317</v>
      </c>
      <c r="N202" s="76"/>
      <c r="O202" s="76">
        <v>5</v>
      </c>
      <c r="P202" s="30">
        <v>5</v>
      </c>
      <c r="Q202" s="30">
        <v>1</v>
      </c>
      <c r="T202" s="30">
        <v>1</v>
      </c>
      <c r="U202" s="30">
        <v>1</v>
      </c>
    </row>
    <row r="203" spans="1:21" ht="15">
      <c r="A203" s="90" t="s">
        <v>322</v>
      </c>
      <c r="B203" s="90" t="s">
        <v>323</v>
      </c>
      <c r="C203" s="91" t="s">
        <v>325</v>
      </c>
      <c r="D203" s="92" t="s">
        <v>366</v>
      </c>
      <c r="E203" s="92" t="s">
        <v>366</v>
      </c>
      <c r="F203" s="92" t="s">
        <v>714</v>
      </c>
      <c r="G203" s="40" t="s">
        <v>406</v>
      </c>
      <c r="H203" s="40" t="s">
        <v>401</v>
      </c>
      <c r="I203" s="41"/>
      <c r="J203" s="41"/>
      <c r="K203" s="49" t="s">
        <v>293</v>
      </c>
      <c r="L203" s="58" t="s">
        <v>362</v>
      </c>
      <c r="M203" t="s">
        <v>317</v>
      </c>
      <c r="N203" s="76"/>
      <c r="O203" s="76">
        <v>5</v>
      </c>
      <c r="P203" s="30">
        <v>5</v>
      </c>
      <c r="Q203" s="30">
        <v>1</v>
      </c>
      <c r="T203" s="30">
        <v>1</v>
      </c>
      <c r="U203" s="30">
        <v>1</v>
      </c>
    </row>
    <row r="204" spans="4:12" ht="15">
      <c r="D204" s="62"/>
      <c r="E204" s="62"/>
      <c r="F204" s="62"/>
      <c r="G204" s="41"/>
      <c r="H204" s="41"/>
      <c r="I204" s="41"/>
      <c r="J204" s="41"/>
      <c r="K204" s="41"/>
      <c r="L204" s="58"/>
    </row>
    <row r="205" spans="4:12" ht="15">
      <c r="D205" s="62"/>
      <c r="E205" s="62"/>
      <c r="F205" s="62"/>
      <c r="G205" s="41"/>
      <c r="H205" s="41"/>
      <c r="I205" s="41"/>
      <c r="J205" s="41"/>
      <c r="K205" s="41"/>
      <c r="L205" s="58"/>
    </row>
    <row r="206" spans="4:12" ht="15">
      <c r="D206" s="62"/>
      <c r="E206" s="62"/>
      <c r="F206" s="62"/>
      <c r="G206" s="41"/>
      <c r="H206" s="41"/>
      <c r="I206" s="41"/>
      <c r="J206" s="41"/>
      <c r="K206" s="41"/>
      <c r="L206" s="58"/>
    </row>
    <row r="207" spans="4:12" ht="15">
      <c r="D207" s="62"/>
      <c r="E207" s="62"/>
      <c r="F207" s="62"/>
      <c r="G207" s="41"/>
      <c r="H207" s="41"/>
      <c r="I207" s="41"/>
      <c r="J207" s="41"/>
      <c r="K207" s="41"/>
      <c r="L207" s="58"/>
    </row>
    <row r="208" spans="4:12" ht="15">
      <c r="D208" s="62"/>
      <c r="E208" s="62"/>
      <c r="F208" s="62"/>
      <c r="G208" s="41"/>
      <c r="H208" s="41"/>
      <c r="I208" s="41"/>
      <c r="J208" s="41"/>
      <c r="K208" s="41"/>
      <c r="L208" s="58"/>
    </row>
    <row r="209" spans="4:12" ht="15">
      <c r="D209" s="62"/>
      <c r="E209" s="62"/>
      <c r="F209" s="62"/>
      <c r="G209" s="41"/>
      <c r="H209" s="41"/>
      <c r="I209" s="41"/>
      <c r="J209" s="41"/>
      <c r="K209" s="41"/>
      <c r="L209" s="58"/>
    </row>
    <row r="210" spans="4:12" ht="15">
      <c r="D210" s="62"/>
      <c r="E210" s="62"/>
      <c r="F210" s="62"/>
      <c r="G210" s="41"/>
      <c r="H210" s="41"/>
      <c r="I210" s="41"/>
      <c r="J210" s="41"/>
      <c r="K210" s="41"/>
      <c r="L210" s="58"/>
    </row>
    <row r="211" spans="4:12" ht="15">
      <c r="D211" s="62"/>
      <c r="E211" s="62"/>
      <c r="F211" s="62"/>
      <c r="G211" s="41"/>
      <c r="H211" s="41"/>
      <c r="I211" s="41"/>
      <c r="J211" s="41"/>
      <c r="K211" s="41"/>
      <c r="L211" s="58"/>
    </row>
    <row r="212" spans="4:12" ht="15">
      <c r="D212" s="62"/>
      <c r="E212" s="62"/>
      <c r="F212" s="62"/>
      <c r="G212" s="41"/>
      <c r="H212" s="41"/>
      <c r="I212" s="41"/>
      <c r="J212" s="41"/>
      <c r="K212" s="41"/>
      <c r="L212" s="58"/>
    </row>
    <row r="213" spans="4:12" ht="15">
      <c r="D213" s="62"/>
      <c r="E213" s="62"/>
      <c r="F213" s="62"/>
      <c r="G213" s="41"/>
      <c r="H213" s="41"/>
      <c r="I213" s="41"/>
      <c r="J213" s="41"/>
      <c r="K213" s="41"/>
      <c r="L213" s="58"/>
    </row>
    <row r="214" spans="4:12" ht="15">
      <c r="D214" s="62"/>
      <c r="E214" s="62"/>
      <c r="F214" s="62"/>
      <c r="G214" s="41"/>
      <c r="H214" s="41"/>
      <c r="I214" s="41"/>
      <c r="J214" s="41"/>
      <c r="K214" s="41"/>
      <c r="L214" s="58"/>
    </row>
    <row r="215" spans="4:12" ht="15">
      <c r="D215" s="62"/>
      <c r="E215" s="62"/>
      <c r="F215" s="62"/>
      <c r="G215" s="41"/>
      <c r="H215" s="41"/>
      <c r="I215" s="41"/>
      <c r="J215" s="41"/>
      <c r="K215" s="41"/>
      <c r="L215" s="58"/>
    </row>
    <row r="216" spans="4:12" ht="15">
      <c r="D216" s="62"/>
      <c r="E216" s="62"/>
      <c r="F216" s="62"/>
      <c r="G216" s="41"/>
      <c r="H216" s="41"/>
      <c r="I216" s="41"/>
      <c r="J216" s="41"/>
      <c r="K216" s="41"/>
      <c r="L216" s="58"/>
    </row>
    <row r="217" spans="4:12" ht="15">
      <c r="D217" s="62"/>
      <c r="E217" s="62"/>
      <c r="F217" s="62"/>
      <c r="G217" s="41"/>
      <c r="H217" s="41"/>
      <c r="I217" s="41"/>
      <c r="J217" s="41"/>
      <c r="K217" s="41"/>
      <c r="L217" s="58"/>
    </row>
    <row r="218" spans="4:12" ht="15">
      <c r="D218" s="62"/>
      <c r="E218" s="62"/>
      <c r="F218" s="62"/>
      <c r="G218" s="41"/>
      <c r="H218" s="41"/>
      <c r="I218" s="41"/>
      <c r="J218" s="41"/>
      <c r="K218" s="41"/>
      <c r="L218" s="58"/>
    </row>
    <row r="219" spans="4:12" ht="15">
      <c r="D219" s="62"/>
      <c r="E219" s="62"/>
      <c r="F219" s="62"/>
      <c r="G219" s="41"/>
      <c r="H219" s="41"/>
      <c r="I219" s="41"/>
      <c r="J219" s="41"/>
      <c r="K219" s="41"/>
      <c r="L219" s="58"/>
    </row>
    <row r="220" spans="4:12" ht="15">
      <c r="D220" s="62"/>
      <c r="E220" s="62"/>
      <c r="F220" s="62"/>
      <c r="G220" s="41"/>
      <c r="H220" s="41"/>
      <c r="I220" s="41"/>
      <c r="J220" s="41"/>
      <c r="K220" s="41"/>
      <c r="L220" s="58"/>
    </row>
  </sheetData>
  <sheetProtection formatColumns="0" formatRows="0" selectLockedCells="1"/>
  <autoFilter ref="A1:AB203"/>
  <printOptions/>
  <pageMargins left="0.2362204724409449" right="0.2362204724409449" top="0.7480314960629921" bottom="0.7480314960629921" header="0.31496062992125984" footer="0.31496062992125984"/>
  <pageSetup horizontalDpi="600" verticalDpi="600" orientation="landscape" paperSize="8" r:id="rId1"/>
</worksheet>
</file>

<file path=xl/worksheets/sheet8.xml><?xml version="1.0" encoding="utf-8"?>
<worksheet xmlns="http://schemas.openxmlformats.org/spreadsheetml/2006/main" xmlns:r="http://schemas.openxmlformats.org/officeDocument/2006/relationships">
  <dimension ref="A1:D18"/>
  <sheetViews>
    <sheetView zoomScalePageLayoutView="0" workbookViewId="0" topLeftCell="A1">
      <selection activeCell="A24" sqref="A24"/>
    </sheetView>
  </sheetViews>
  <sheetFormatPr defaultColWidth="9.140625" defaultRowHeight="15"/>
  <cols>
    <col min="1" max="1" width="40.140625" style="0" customWidth="1"/>
    <col min="2" max="2" width="62.8515625" style="0" customWidth="1"/>
    <col min="3" max="3" width="17.28125" style="0" customWidth="1"/>
    <col min="4" max="4" width="57.28125" style="0" customWidth="1"/>
  </cols>
  <sheetData>
    <row r="1" spans="1:4" ht="15.75" thickBot="1">
      <c r="A1" s="1" t="s">
        <v>29</v>
      </c>
      <c r="B1" s="2" t="s">
        <v>30</v>
      </c>
      <c r="C1" s="2" t="s">
        <v>31</v>
      </c>
      <c r="D1" s="5" t="s">
        <v>58</v>
      </c>
    </row>
    <row r="2" spans="1:4" ht="39" thickBot="1">
      <c r="A2" s="3" t="s">
        <v>32</v>
      </c>
      <c r="B2" s="4" t="s">
        <v>33</v>
      </c>
      <c r="C2" s="4" t="s">
        <v>34</v>
      </c>
      <c r="D2" s="37" t="str">
        <f>CONCATENATE(C2,"    ",A2)</f>
        <v>HZ_ADVIES    Adviesverzoek ander bevoegd gezag</v>
      </c>
    </row>
    <row r="3" spans="1:4" ht="26.25" thickBot="1">
      <c r="A3" s="3" t="s">
        <v>35</v>
      </c>
      <c r="B3" s="4" t="s">
        <v>36</v>
      </c>
      <c r="C3" s="4" t="s">
        <v>37</v>
      </c>
      <c r="D3" s="37" t="str">
        <f aca="true" t="shared" si="0" ref="D3:D17">CONCATENATE(C3,"    ",A3)</f>
        <v>WABO_VO    Concept omgevingsvergunning</v>
      </c>
    </row>
    <row r="4" spans="1:4" ht="26.25" thickBot="1">
      <c r="A4" s="3" t="s">
        <v>38</v>
      </c>
      <c r="B4" s="4" t="s">
        <v>39</v>
      </c>
      <c r="C4" s="4" t="s">
        <v>40</v>
      </c>
      <c r="D4" s="37" t="str">
        <f t="shared" si="0"/>
        <v>HZ_INT    Intrekken omgevingsvergunning</v>
      </c>
    </row>
    <row r="5" spans="1:4" ht="26.25" thickBot="1">
      <c r="A5" s="3" t="s">
        <v>41</v>
      </c>
      <c r="B5" s="4" t="s">
        <v>42</v>
      </c>
      <c r="C5" s="4" t="s">
        <v>43</v>
      </c>
      <c r="D5" s="37" t="str">
        <f t="shared" si="0"/>
        <v>HZ_WABO    Omgevingsvergunning</v>
      </c>
    </row>
    <row r="6" spans="1:4" ht="26.25" thickBot="1">
      <c r="A6" s="3" t="s">
        <v>44</v>
      </c>
      <c r="B6" s="4" t="s">
        <v>45</v>
      </c>
      <c r="C6" s="4" t="s">
        <v>46</v>
      </c>
      <c r="D6" s="37" t="str">
        <f t="shared" si="0"/>
        <v>HZ_VVGB    Verklaring van geen bedenkingen</v>
      </c>
    </row>
    <row r="7" spans="1:4" ht="26.25" thickBot="1">
      <c r="A7" s="3" t="s">
        <v>47</v>
      </c>
      <c r="B7" s="4" t="s">
        <v>48</v>
      </c>
      <c r="C7" s="4" t="s">
        <v>49</v>
      </c>
      <c r="D7" s="37" t="str">
        <f t="shared" si="0"/>
        <v>HZ_WIJ    Wijzigen omgevingsvergunning</v>
      </c>
    </row>
    <row r="8" spans="1:4" ht="15.75" thickBot="1">
      <c r="A8" s="3" t="s">
        <v>50</v>
      </c>
      <c r="B8" s="4"/>
      <c r="C8" s="4" t="s">
        <v>51</v>
      </c>
      <c r="D8" s="37" t="str">
        <f t="shared" si="0"/>
        <v>MAATWERK    Maatwerkvoorschriften</v>
      </c>
    </row>
    <row r="9" spans="1:4" ht="15.75" thickBot="1">
      <c r="A9" s="3" t="s">
        <v>52</v>
      </c>
      <c r="B9" s="4"/>
      <c r="C9" s="4" t="s">
        <v>53</v>
      </c>
      <c r="D9" s="37" t="str">
        <f t="shared" si="0"/>
        <v>MLD_MIL    Melding Activiteitenbesluit</v>
      </c>
    </row>
    <row r="10" spans="1:4" ht="15.75" thickBot="1">
      <c r="A10" s="38" t="s">
        <v>296</v>
      </c>
      <c r="B10" s="39"/>
      <c r="C10" s="4" t="s">
        <v>297</v>
      </c>
      <c r="D10" s="37" t="str">
        <f t="shared" si="0"/>
        <v>MLD_OND    Melding Ontgrondingen</v>
      </c>
    </row>
    <row r="11" spans="1:4" ht="15.75" thickBot="1">
      <c r="A11" s="38" t="s">
        <v>298</v>
      </c>
      <c r="B11" s="39"/>
      <c r="C11" s="4" t="s">
        <v>118</v>
      </c>
      <c r="D11" s="37" t="str">
        <f t="shared" si="0"/>
        <v>HZ_ONG    Vergunning Ontgrondingen</v>
      </c>
    </row>
    <row r="12" spans="1:4" ht="15.75" thickBot="1">
      <c r="A12" s="37" t="s">
        <v>299</v>
      </c>
      <c r="B12" s="39"/>
      <c r="C12" s="4" t="s">
        <v>76</v>
      </c>
      <c r="D12" s="37" t="str">
        <f t="shared" si="0"/>
        <v>HZ_MOTO    Ontheffing geluidsproductie sportmotoren </v>
      </c>
    </row>
    <row r="13" spans="1:4" ht="15.75" thickBot="1">
      <c r="A13" s="38" t="s">
        <v>300</v>
      </c>
      <c r="B13" s="39"/>
      <c r="C13" s="4" t="s">
        <v>114</v>
      </c>
      <c r="D13" s="37" t="str">
        <f t="shared" si="0"/>
        <v>HZ_WWV    Waterwetvergunning</v>
      </c>
    </row>
    <row r="14" spans="1:4" ht="15.75" thickBot="1">
      <c r="A14" s="37" t="s">
        <v>301</v>
      </c>
      <c r="B14" s="39"/>
      <c r="C14" s="4" t="s">
        <v>302</v>
      </c>
      <c r="D14" s="37" t="str">
        <f t="shared" si="0"/>
        <v>HZ_FOLLOW    Follow up </v>
      </c>
    </row>
    <row r="15" spans="1:4" ht="15.75" thickBot="1">
      <c r="A15" s="37" t="s">
        <v>303</v>
      </c>
      <c r="B15" s="39"/>
      <c r="C15" s="4" t="s">
        <v>94</v>
      </c>
      <c r="D15" s="37" t="str">
        <f t="shared" si="0"/>
        <v>HZ_MER    MER beoordelen </v>
      </c>
    </row>
    <row r="16" spans="1:4" ht="15.75" thickBot="1">
      <c r="A16" s="3" t="s">
        <v>54</v>
      </c>
      <c r="B16" s="4"/>
      <c r="C16" s="4" t="s">
        <v>55</v>
      </c>
      <c r="D16" s="37" t="str">
        <f t="shared" si="0"/>
        <v>MLD_BG    Melding brandveiliggebruik</v>
      </c>
    </row>
    <row r="17" spans="1:4" ht="15.75" thickBot="1">
      <c r="A17" s="3" t="s">
        <v>56</v>
      </c>
      <c r="B17" s="4"/>
      <c r="C17" s="4" t="s">
        <v>57</v>
      </c>
      <c r="D17" s="37" t="str">
        <f t="shared" si="0"/>
        <v>HZ_SLM    Sloopmelding</v>
      </c>
    </row>
    <row r="18" ht="15">
      <c r="D18" t="s">
        <v>59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150115 brief productencatalogus.bijlage Opdrachtformulier 2015 ODZOB versie 15 jan 2015 exce97.xls</dc:title>
  <dc:subject/>
  <dc:creator>verkma</dc:creator>
  <cp:keywords/>
  <dc:description/>
  <cp:lastModifiedBy>Vincent Verhoeven</cp:lastModifiedBy>
  <cp:lastPrinted>2017-12-18T11:25:27Z</cp:lastPrinted>
  <dcterms:created xsi:type="dcterms:W3CDTF">2011-02-07T16:34:47Z</dcterms:created>
  <dcterms:modified xsi:type="dcterms:W3CDTF">2018-12-06T07:03:14Z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trouwelijkheid">
    <vt:lpwstr>Openbaar</vt:lpwstr>
  </property>
  <property fmtid="{D5CDD505-2E9C-101B-9397-08002B2CF9AE}" pid="3" name="Aanvraag ZaaktypeId">
    <vt:lpwstr/>
  </property>
  <property fmtid="{D5CDD505-2E9C-101B-9397-08002B2CF9AE}" pid="4" name="ZaakNummer">
    <vt:lpwstr>00013400</vt:lpwstr>
  </property>
  <property fmtid="{D5CDD505-2E9C-101B-9397-08002B2CF9AE}" pid="5" name="Registratienummer">
    <vt:lpwstr>000060173</vt:lpwstr>
  </property>
  <property fmtid="{D5CDD505-2E9C-101B-9397-08002B2CF9AE}" pid="6" name="Systeem referentie 1">
    <vt:lpwstr/>
  </property>
  <property fmtid="{D5CDD505-2E9C-101B-9397-08002B2CF9AE}" pid="7" name="Steller">
    <vt:lpwstr/>
  </property>
  <property fmtid="{D5CDD505-2E9C-101B-9397-08002B2CF9AE}" pid="8" name="Aanvraag Zaaktypenaam">
    <vt:lpwstr/>
  </property>
  <property fmtid="{D5CDD505-2E9C-101B-9397-08002B2CF9AE}" pid="9" name="Aanvraag Zaaknaam">
    <vt:lpwstr/>
  </property>
  <property fmtid="{D5CDD505-2E9C-101B-9397-08002B2CF9AE}" pid="10" name="ContentTypeId">
    <vt:lpwstr>0x0101007A3F73215E96C04F86491572F15314E900B61B9F6BEA970B48B11CC4AA5E043315</vt:lpwstr>
  </property>
  <property fmtid="{D5CDD505-2E9C-101B-9397-08002B2CF9AE}" pid="11" name="Debiteurnummer">
    <vt:lpwstr/>
  </property>
  <property fmtid="{D5CDD505-2E9C-101B-9397-08002B2CF9AE}" pid="12" name="Batchnummer">
    <vt:lpwstr>000032002</vt:lpwstr>
  </property>
  <property fmtid="{D5CDD505-2E9C-101B-9397-08002B2CF9AE}" pid="13" name="Documenttype">
    <vt:lpwstr>Notitie</vt:lpwstr>
  </property>
  <property fmtid="{D5CDD505-2E9C-101B-9397-08002B2CF9AE}" pid="14" name="Systeem referentie 3">
    <vt:lpwstr/>
  </property>
  <property fmtid="{D5CDD505-2E9C-101B-9397-08002B2CF9AE}" pid="15" name="Kanaal">
    <vt:lpwstr>Post</vt:lpwstr>
  </property>
  <property fmtid="{D5CDD505-2E9C-101B-9397-08002B2CF9AE}" pid="16" name="PIP Publicatie">
    <vt:lpwstr>0</vt:lpwstr>
  </property>
  <property fmtid="{D5CDD505-2E9C-101B-9397-08002B2CF9AE}" pid="17" name="Internet Publicatie">
    <vt:lpwstr>0</vt:lpwstr>
  </property>
  <property fmtid="{D5CDD505-2E9C-101B-9397-08002B2CF9AE}" pid="18" name="Is Gepubliceerd">
    <vt:lpwstr>0</vt:lpwstr>
  </property>
  <property fmtid="{D5CDD505-2E9C-101B-9397-08002B2CF9AE}" pid="19" name="Factuurnummer">
    <vt:lpwstr/>
  </property>
  <property fmtid="{D5CDD505-2E9C-101B-9397-08002B2CF9AE}" pid="20" name="Systeem referentie 2">
    <vt:lpwstr/>
  </property>
  <property fmtid="{D5CDD505-2E9C-101B-9397-08002B2CF9AE}" pid="21" name="Memo">
    <vt:lpwstr/>
  </property>
  <property fmtid="{D5CDD505-2E9C-101B-9397-08002B2CF9AE}" pid="22" name="Ontvangstdatum">
    <vt:lpwstr>2015-01-15T00:00:00Z</vt:lpwstr>
  </property>
  <property fmtid="{D5CDD505-2E9C-101B-9397-08002B2CF9AE}" pid="23" name="Externe referentie">
    <vt:lpwstr/>
  </property>
  <property fmtid="{D5CDD505-2E9C-101B-9397-08002B2CF9AE}" pid="24" name="Richting">
    <vt:lpwstr>Inkomend</vt:lpwstr>
  </property>
  <property fmtid="{D5CDD505-2E9C-101B-9397-08002B2CF9AE}" pid="25" name="Document status">
    <vt:lpwstr>Definitief</vt:lpwstr>
  </property>
  <property fmtid="{D5CDD505-2E9C-101B-9397-08002B2CF9AE}" pid="26" name="Aanvraag Zaakeigenaar">
    <vt:lpwstr/>
  </property>
  <property fmtid="{D5CDD505-2E9C-101B-9397-08002B2CF9AE}" pid="27" name="Registratiedatum">
    <vt:lpwstr>2015-01-15T00:00:00Z</vt:lpwstr>
  </property>
  <property fmtid="{D5CDD505-2E9C-101B-9397-08002B2CF9AE}" pid="28" name="Datum brief">
    <vt:lpwstr/>
  </property>
  <property fmtid="{D5CDD505-2E9C-101B-9397-08002B2CF9AE}" pid="29" name="_Version">
    <vt:lpwstr/>
  </property>
  <property fmtid="{D5CDD505-2E9C-101B-9397-08002B2CF9AE}" pid="30" name="Custom metadata">
    <vt:lpwstr/>
  </property>
  <property fmtid="{D5CDD505-2E9C-101B-9397-08002B2CF9AE}" pid="31" name="Verzenddatum">
    <vt:lpwstr/>
  </property>
</Properties>
</file>